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defaultThemeVersion="166925"/>
  <mc:AlternateContent xmlns:mc="http://schemas.openxmlformats.org/markup-compatibility/2006">
    <mc:Choice Requires="x15">
      <x15ac:absPath xmlns:x15ac="http://schemas.microsoft.com/office/spreadsheetml/2010/11/ac" url="C:\Users\mathilde.villain\Downloads\"/>
    </mc:Choice>
  </mc:AlternateContent>
  <xr:revisionPtr revIDLastSave="35" documentId="13_ncr:1_{3634C6B1-4C8F-46D4-8725-6A4BA3189911}" xr6:coauthVersionLast="47" xr6:coauthVersionMax="47" xr10:uidLastSave="{2723E9E4-D8EC-4BC8-B280-525290DD5F1F}"/>
  <bookViews>
    <workbookView xWindow="-108" yWindow="-108" windowWidth="23256" windowHeight="12576" tabRatio="832" activeTab="20" xr2:uid="{00000000-000D-0000-FFFF-FFFF00000000}"/>
  </bookViews>
  <sheets>
    <sheet name="MODE D'EMPLOI" sheetId="1" r:id="rId1"/>
    <sheet name="QUELLES FICHES REMPLIR " sheetId="2" r:id="rId2"/>
    <sheet name="Attestation et liste des pièces" sheetId="3" r:id="rId3"/>
    <sheet name="Informations générales" sheetId="4" r:id="rId4"/>
    <sheet name="Données associatives" sheetId="5" r:id="rId5"/>
    <sheet name="Contributions" sheetId="6" r:id="rId6"/>
    <sheet name="Budget réalisé" sheetId="7" r:id="rId7"/>
    <sheet name="Budget prévisionnel" sheetId="8" r:id="rId8"/>
    <sheet name="Projet 1" sheetId="22" r:id="rId9"/>
    <sheet name="BP Projet 1" sheetId="10" r:id="rId10"/>
    <sheet name="BR Projet 1" sheetId="12" r:id="rId11"/>
    <sheet name="Bilan Projet 1" sheetId="23" r:id="rId12"/>
    <sheet name="Projet 2" sheetId="13" r:id="rId13"/>
    <sheet name="BP Projet 2" sheetId="14" r:id="rId14"/>
    <sheet name="BR Projet 2" sheetId="16" r:id="rId15"/>
    <sheet name="Bilan projet 2" sheetId="15" r:id="rId16"/>
    <sheet name="Projet 3" sheetId="24" r:id="rId17"/>
    <sheet name="BP Projet 3" sheetId="18" r:id="rId18"/>
    <sheet name="Bilan projet 3" sheetId="25" r:id="rId19"/>
    <sheet name="BR Projet 3" sheetId="20" r:id="rId20"/>
    <sheet name="RECAP" sheetId="26" r:id="rId21"/>
  </sheets>
  <externalReferences>
    <externalReference r:id="rId22"/>
    <externalReference r:id="rId23"/>
  </externalReferences>
  <definedNames>
    <definedName name="_xlnm.Print_Area" localSheetId="2">'Attestation et liste des pièces'!$A$1:$D$30</definedName>
    <definedName name="_xlnm.Print_Area" localSheetId="9">'BP Projet 1'!$A$1:$E$31</definedName>
    <definedName name="_xlnm.Print_Area" localSheetId="13">'BP Projet 2'!$A$1:$E$31</definedName>
    <definedName name="_xlnm.Print_Area" localSheetId="17">'BP Projet 3'!$A$1:$E$31</definedName>
    <definedName name="_xlnm.Print_Area" localSheetId="10">'BR Projet 1'!$A$1:$E$39</definedName>
    <definedName name="_xlnm.Print_Area" localSheetId="14">'BR Projet 2'!$A$1:$E$39</definedName>
    <definedName name="_xlnm.Print_Area" localSheetId="19">'BR Projet 3'!$A$1:$E$39</definedName>
    <definedName name="_xlnm.Print_Area" localSheetId="7">'Budget prévisionnel'!$A$1:$E$32</definedName>
    <definedName name="_xlnm.Print_Area" localSheetId="6">'Budget réalisé'!$A$1:$E$41</definedName>
    <definedName name="_xlnm.Print_Area" localSheetId="5">Contributions!$A$1:$J$17</definedName>
    <definedName name="_xlnm.Print_Area" localSheetId="4">'Données associatives'!$A$1:$J$27</definedName>
    <definedName name="_xlnm.Print_Area" localSheetId="3">'Informations générales'!$A$1:$C$28</definedName>
    <definedName name="_xlnm.Print_Area" localSheetId="0">'MODE D''EMPLOI'!$A$1:$F$25</definedName>
    <definedName name="_xlnm.Print_Area" localSheetId="1">'QUELLES FICHES REMPLIR '!$A$1:$G$21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A1" i="26" l="1"/>
  <c r="L107" i="26"/>
  <c r="C107" i="26"/>
  <c r="L106" i="26"/>
  <c r="L108" i="26" s="1"/>
  <c r="Q91" i="26" s="1"/>
  <c r="C106" i="26"/>
  <c r="M102" i="26"/>
  <c r="D102" i="26"/>
  <c r="M101" i="26"/>
  <c r="D101" i="26"/>
  <c r="M100" i="26"/>
  <c r="D100" i="26"/>
  <c r="M99" i="26"/>
  <c r="M103" i="26" s="1"/>
  <c r="Q88" i="26" s="1"/>
  <c r="D99" i="26"/>
  <c r="M98" i="26"/>
  <c r="D98" i="26"/>
  <c r="L95" i="26"/>
  <c r="C95" i="26"/>
  <c r="H90" i="26" s="1"/>
  <c r="L92" i="26"/>
  <c r="C92" i="26"/>
  <c r="L91" i="26"/>
  <c r="C91" i="26"/>
  <c r="Q90" i="26"/>
  <c r="L90" i="26"/>
  <c r="L89" i="26"/>
  <c r="L88" i="26"/>
  <c r="C88" i="26"/>
  <c r="L87" i="26"/>
  <c r="C87" i="26"/>
  <c r="J83" i="26"/>
  <c r="A83" i="26"/>
  <c r="L78" i="26"/>
  <c r="C78" i="26"/>
  <c r="L77" i="26"/>
  <c r="L79" i="26" s="1"/>
  <c r="Q62" i="26" s="1"/>
  <c r="C77" i="26"/>
  <c r="M73" i="26"/>
  <c r="D73" i="26"/>
  <c r="M72" i="26"/>
  <c r="D72" i="26"/>
  <c r="M71" i="26"/>
  <c r="D71" i="26"/>
  <c r="M70" i="26"/>
  <c r="D70" i="26"/>
  <c r="M69" i="26"/>
  <c r="D69" i="26"/>
  <c r="L66" i="26"/>
  <c r="C66" i="26"/>
  <c r="H61" i="26" s="1"/>
  <c r="L63" i="26"/>
  <c r="C63" i="26"/>
  <c r="L62" i="26"/>
  <c r="C62" i="26"/>
  <c r="Q61" i="26"/>
  <c r="L61" i="26"/>
  <c r="L60" i="26"/>
  <c r="L59" i="26"/>
  <c r="C59" i="26"/>
  <c r="L58" i="26"/>
  <c r="C58" i="26"/>
  <c r="J54" i="26"/>
  <c r="A54" i="26"/>
  <c r="L49" i="26"/>
  <c r="C49" i="26"/>
  <c r="L48" i="26"/>
  <c r="L50" i="26" s="1"/>
  <c r="Q32" i="26" s="1"/>
  <c r="C48" i="26"/>
  <c r="M44" i="26"/>
  <c r="M43" i="26"/>
  <c r="D43" i="26"/>
  <c r="M42" i="26"/>
  <c r="D42" i="26"/>
  <c r="M41" i="26"/>
  <c r="D41" i="26"/>
  <c r="M40" i="26"/>
  <c r="D40" i="26"/>
  <c r="M39" i="26"/>
  <c r="M45" i="26" s="1"/>
  <c r="Q29" i="26" s="1"/>
  <c r="D39" i="26"/>
  <c r="L36" i="26"/>
  <c r="Q31" i="26" s="1"/>
  <c r="C36" i="26"/>
  <c r="G35" i="26"/>
  <c r="L33" i="26"/>
  <c r="C33" i="26"/>
  <c r="L32" i="26"/>
  <c r="C32" i="26"/>
  <c r="L31" i="26"/>
  <c r="H31" i="26"/>
  <c r="L30" i="26"/>
  <c r="L29" i="26"/>
  <c r="C29" i="26"/>
  <c r="L28" i="26"/>
  <c r="C28" i="26"/>
  <c r="J24" i="26"/>
  <c r="A24" i="26"/>
  <c r="C21" i="26"/>
  <c r="H12" i="26" s="1"/>
  <c r="V7" i="26" s="1"/>
  <c r="C19" i="26"/>
  <c r="H11" i="26" s="1"/>
  <c r="U7" i="26" s="1"/>
  <c r="C17" i="26"/>
  <c r="C16" i="26"/>
  <c r="C15" i="26"/>
  <c r="C14" i="26"/>
  <c r="C13" i="26"/>
  <c r="C12" i="26"/>
  <c r="C7" i="26"/>
  <c r="C6" i="26"/>
  <c r="C50" i="26" l="1"/>
  <c r="H32" i="26" s="1"/>
  <c r="D44" i="26"/>
  <c r="H29" i="26" s="1"/>
  <c r="C108" i="26"/>
  <c r="H91" i="26" s="1"/>
  <c r="D74" i="26"/>
  <c r="H59" i="26" s="1"/>
  <c r="M74" i="26"/>
  <c r="Q59" i="26" s="1"/>
  <c r="C79" i="26"/>
  <c r="H62" i="26" s="1"/>
  <c r="C8" i="26"/>
  <c r="D14" i="26"/>
  <c r="H10" i="26" s="1"/>
  <c r="T7" i="26" s="1"/>
  <c r="D30" i="26"/>
  <c r="H30" i="26" s="1"/>
  <c r="M30" i="26"/>
  <c r="Q30" i="26" s="1"/>
  <c r="D60" i="26"/>
  <c r="H60" i="26" s="1"/>
  <c r="M60" i="26"/>
  <c r="Q60" i="26" s="1"/>
  <c r="D89" i="26"/>
  <c r="H89" i="26" s="1"/>
  <c r="M89" i="26"/>
  <c r="Q89" i="26" s="1"/>
  <c r="D103" i="26"/>
  <c r="H88" i="26" s="1"/>
  <c r="D2" i="20"/>
  <c r="C3" i="25"/>
  <c r="A2" i="25"/>
  <c r="B2" i="18"/>
  <c r="A2" i="24"/>
  <c r="C3" i="23"/>
  <c r="A2" i="23"/>
  <c r="A2" i="12"/>
  <c r="D2" i="12"/>
  <c r="B2" i="10"/>
  <c r="A2" i="22"/>
  <c r="E37" i="20"/>
  <c r="E36" i="20"/>
  <c r="E35" i="20"/>
  <c r="E34" i="20"/>
  <c r="B34" i="20"/>
  <c r="B22" i="20"/>
  <c r="B19" i="20"/>
  <c r="E16" i="20"/>
  <c r="B14" i="20"/>
  <c r="E12" i="20"/>
  <c r="B9" i="20"/>
  <c r="E8" i="20"/>
  <c r="E7" i="20"/>
  <c r="B5" i="20"/>
  <c r="A2" i="20"/>
  <c r="B22" i="18"/>
  <c r="B19" i="18"/>
  <c r="E16" i="18"/>
  <c r="B14" i="18"/>
  <c r="E12" i="18"/>
  <c r="B9" i="18"/>
  <c r="E8" i="18"/>
  <c r="E7" i="18"/>
  <c r="B5" i="18"/>
  <c r="A2" i="18"/>
  <c r="E37" i="16"/>
  <c r="E36" i="16"/>
  <c r="E35" i="16"/>
  <c r="E34" i="16"/>
  <c r="B34" i="16"/>
  <c r="B22" i="16"/>
  <c r="B19" i="16"/>
  <c r="E16" i="16"/>
  <c r="B14" i="16"/>
  <c r="E12" i="16"/>
  <c r="B9" i="16"/>
  <c r="E8" i="16"/>
  <c r="E7" i="16"/>
  <c r="B5" i="16"/>
  <c r="D2" i="16"/>
  <c r="A2" i="16"/>
  <c r="C3" i="15"/>
  <c r="A2" i="15"/>
  <c r="B22" i="14"/>
  <c r="B19" i="14"/>
  <c r="E16" i="14"/>
  <c r="B14" i="14"/>
  <c r="E12" i="14"/>
  <c r="B9" i="14"/>
  <c r="E8" i="14"/>
  <c r="E7" i="14"/>
  <c r="B5" i="14"/>
  <c r="B2" i="14"/>
  <c r="A2" i="14"/>
  <c r="A2" i="13"/>
  <c r="E37" i="12"/>
  <c r="E36" i="12"/>
  <c r="E35" i="12"/>
  <c r="H29" i="12"/>
  <c r="B22" i="12"/>
  <c r="B19" i="12"/>
  <c r="E16" i="12"/>
  <c r="B14" i="12"/>
  <c r="E12" i="12"/>
  <c r="B9" i="12"/>
  <c r="E8" i="12"/>
  <c r="E7" i="12"/>
  <c r="B5" i="12"/>
  <c r="B22" i="10"/>
  <c r="B19" i="10"/>
  <c r="E16" i="10"/>
  <c r="B14" i="10"/>
  <c r="E12" i="10"/>
  <c r="B9" i="10"/>
  <c r="E8" i="10"/>
  <c r="E7" i="10"/>
  <c r="B5" i="10"/>
  <c r="A2" i="10"/>
  <c r="B23" i="8"/>
  <c r="B20" i="8"/>
  <c r="E17" i="8"/>
  <c r="B15" i="8"/>
  <c r="E13" i="8"/>
  <c r="B10" i="8"/>
  <c r="E9" i="8"/>
  <c r="E8" i="8"/>
  <c r="E31" i="8" s="1"/>
  <c r="B6" i="8"/>
  <c r="A2" i="8"/>
  <c r="E39" i="7"/>
  <c r="E38" i="7"/>
  <c r="E36" i="7"/>
  <c r="B36" i="7"/>
  <c r="B24" i="7"/>
  <c r="B21" i="7"/>
  <c r="E18" i="7"/>
  <c r="B16" i="7"/>
  <c r="E14" i="7"/>
  <c r="B11" i="7"/>
  <c r="E10" i="7"/>
  <c r="E9" i="7"/>
  <c r="B7" i="7"/>
  <c r="A2" i="7"/>
  <c r="A2" i="6"/>
  <c r="J8" i="5"/>
  <c r="G8" i="5"/>
  <c r="E8" i="5"/>
  <c r="D8" i="5"/>
  <c r="C8" i="5"/>
  <c r="I7" i="5"/>
  <c r="I6" i="5"/>
  <c r="A2" i="5"/>
  <c r="H8" i="26" l="1"/>
  <c r="R7" i="26" s="1"/>
  <c r="E8" i="26"/>
  <c r="H9" i="26" s="1"/>
  <c r="S7" i="26" s="1"/>
  <c r="I8" i="5"/>
  <c r="E32" i="7"/>
  <c r="B32" i="7"/>
  <c r="B31" i="8"/>
  <c r="E30" i="10"/>
  <c r="B30" i="10"/>
  <c r="E30" i="12"/>
  <c r="B30" i="12"/>
  <c r="E30" i="14"/>
  <c r="B30" i="14"/>
  <c r="E30" i="16"/>
  <c r="B30" i="16"/>
  <c r="E30" i="18"/>
  <c r="B30" i="18"/>
  <c r="E30" i="20"/>
  <c r="B30" i="20"/>
  <c r="E31" i="20" l="1"/>
  <c r="B31" i="20"/>
  <c r="H30" i="20"/>
  <c r="E31" i="16"/>
  <c r="B31" i="16"/>
  <c r="H30" i="16"/>
  <c r="E31" i="12"/>
  <c r="B31" i="12"/>
  <c r="H30" i="12"/>
  <c r="E33" i="7"/>
  <c r="B33" i="7"/>
  <c r="H32" i="7"/>
  <c r="B40" i="7" l="1"/>
  <c r="E40" i="7"/>
  <c r="B38" i="12"/>
  <c r="E38" i="12"/>
  <c r="B38" i="16"/>
  <c r="E38" i="16"/>
  <c r="B38" i="20"/>
  <c r="E3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0" authorId="0" shapeId="0" xr:uid="{00000000-0006-0000-0000-000001000000}">
      <text>
        <r>
          <rPr>
            <sz val="10"/>
            <rFont val="Arial"/>
            <family val="2"/>
          </rPr>
          <t>Repérez les cases commentées grâce à la flèche rouge. Affichez le commentaire en passant votre curseur de souris sur cette flèche rouge</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13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13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13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13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13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13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13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1300-000007000000}">
      <text>
        <r>
          <rPr>
            <b/>
            <sz val="10"/>
            <color rgb="FFFF3333"/>
            <rFont val="Arial"/>
            <family val="2"/>
          </rPr>
          <t xml:space="preserve">622.
</t>
        </r>
        <r>
          <rPr>
            <sz val="10"/>
            <rFont val="Arial"/>
            <family val="2"/>
          </rPr>
          <t>Honoraires.
Frais d’actes et de contentieux.</t>
        </r>
      </text>
    </comment>
    <comment ref="A17" authorId="0" shapeId="0" xr:uid="{00000000-0006-0000-13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13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13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13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13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13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13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13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13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13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13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13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13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8" authorId="0" shapeId="0" xr:uid="{00000000-0006-0000-0200-000001000000}">
      <text>
        <r>
          <rPr>
            <b/>
            <sz val="10"/>
            <color rgb="FFFF6600"/>
            <rFont val="Arial"/>
            <family val="2"/>
          </rPr>
          <t xml:space="preserve">I- pour obtenir une clé de certification (étape à passer si vous avez déjà une clé, si vous avez déjà signé numériquement un document) :
</t>
        </r>
        <r>
          <rPr>
            <sz val="10"/>
            <rFont val="Arial"/>
            <family val="2"/>
          </rPr>
          <t xml:space="preserve">    Affichez la boîte de dialogue des préférences de votre navigateur Web, sélectionnez la section Avancé, cliquez sur l'onglet Certificats et choisissez Afficher les certificats. Vous obtenez alors la boîte de dialogue Gestionnaire de certificats.
    Importez votre certificat racine, puis sélectionnez-le et éditez-le. Ce certificat doit être autorisé pour l'accès Web et l'accès à la messagerie au minimum. Il pourra dès lors être utilisé pour la signature de vos documents. Vous pouvez modifier les certificats intermédiaires de la même façon. Toutefois, cette procédure n'est pas obligatoire pour la signature des documents.
    Une fois les nouveaux certificats définis, redémarrez LibreOffice.
</t>
        </r>
        <r>
          <rPr>
            <b/>
            <sz val="10"/>
            <color rgb="FFFF6600"/>
            <rFont val="Arial"/>
            <family val="2"/>
          </rPr>
          <t xml:space="preserve">II - Signature du document 
</t>
        </r>
        <r>
          <rPr>
            <sz val="10"/>
            <rFont val="Arial"/>
            <family val="2"/>
          </rPr>
          <t xml:space="preserve">    - Choisissez Fichier - Signatures numériques.
    - Un message vous conseille d'enregistrer le document. Cliquez sur Oui pour enregistrer le fichier.
   -  Après l'enregistrement, la boîte de dialogue Signatures numériques s'affiche. Cliquez sur Ajouter pour ajouter une clé publique au document.
   -  Dans la boîte de dialogue Sélection d'un certificat, sélectionnez votre certificat et cliquez sur OK.
    - La boîte de dialogue Signatures numériques s'affiche. Vous pouvez y ajouter d'autres certificats, si nécessaire. Cliquez sur OK pour ajouter la clé publique au fichier enregistré.
Un document signé affiche une icône dans la barre d'état. Double-cliquez sur l'icône dans la barre d'état pour afficher le certificat.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7" authorId="0" shapeId="0" xr:uid="{00000000-0006-0000-06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8" authorId="0" shapeId="0" xr:uid="{00000000-0006-0000-0600-000001000000}">
      <text>
        <r>
          <rPr>
            <b/>
            <sz val="10"/>
            <color rgb="FFFF3333"/>
            <rFont val="Arial"/>
            <family val="2"/>
          </rPr>
          <t xml:space="preserve">604. 
</t>
        </r>
        <r>
          <rPr>
            <sz val="10"/>
            <rFont val="Arial"/>
            <family val="2"/>
          </rPr>
          <t xml:space="preserve">Achats d’études et prestations de services
</t>
        </r>
      </text>
    </comment>
    <comment ref="A9" authorId="0" shapeId="0" xr:uid="{00000000-0006-0000-06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2" authorId="0" shapeId="0" xr:uid="{00000000-0006-0000-06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3" authorId="0" shapeId="0" xr:uid="{00000000-0006-0000-0600-000004000000}">
      <text>
        <r>
          <rPr>
            <b/>
            <sz val="10"/>
            <color rgb="FFFF3333"/>
            <rFont val="Arial"/>
            <family val="2"/>
          </rPr>
          <t xml:space="preserve">615. Entretiens et réparations.
</t>
        </r>
        <r>
          <rPr>
            <sz val="10"/>
            <rFont val="Arial"/>
            <family val="2"/>
          </rPr>
          <t>sur biens immobiliers.
sur biens mobiliers.
Maintenance.</t>
        </r>
      </text>
    </comment>
    <comment ref="A14" authorId="0" shapeId="0" xr:uid="{00000000-0006-0000-06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5" authorId="0" shapeId="0" xr:uid="{00000000-0006-0000-06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7" authorId="0" shapeId="0" xr:uid="{00000000-0006-0000-0600-000007000000}">
      <text>
        <r>
          <rPr>
            <b/>
            <sz val="10"/>
            <color rgb="FFFF3333"/>
            <rFont val="Arial"/>
            <family val="2"/>
          </rPr>
          <t xml:space="preserve">622.
</t>
        </r>
        <r>
          <rPr>
            <sz val="10"/>
            <rFont val="Arial"/>
            <family val="2"/>
          </rPr>
          <t>Honoraires.
Frais d’actes et de contentieux.</t>
        </r>
      </text>
    </comment>
    <comment ref="A19" authorId="0" shapeId="0" xr:uid="{00000000-0006-0000-06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20" authorId="0" shapeId="0" xr:uid="{00000000-0006-0000-06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2" authorId="0" shapeId="0" xr:uid="{00000000-0006-0000-06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3" authorId="0" shapeId="0" xr:uid="{00000000-0006-0000-06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5" authorId="0" shapeId="0" xr:uid="{00000000-0006-0000-06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6" authorId="0" shapeId="0" xr:uid="{00000000-0006-0000-06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8" authorId="0" shapeId="0" xr:uid="{00000000-0006-0000-06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8" authorId="0" shapeId="0" xr:uid="{00000000-0006-0000-06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9" authorId="0" shapeId="0" xr:uid="{00000000-0006-0000-06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30" authorId="0" shapeId="0" xr:uid="{00000000-0006-0000-06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30" authorId="0" shapeId="0" xr:uid="{00000000-0006-0000-06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31" authorId="0" shapeId="0" xr:uid="{00000000-0006-0000-06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31" authorId="0" shapeId="0" xr:uid="{00000000-0006-0000-06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D6" authorId="0" shapeId="0" xr:uid="{00000000-0006-0000-07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7" authorId="0" shapeId="0" xr:uid="{00000000-0006-0000-0700-000001000000}">
      <text>
        <r>
          <rPr>
            <b/>
            <sz val="10"/>
            <color rgb="FFFF3333"/>
            <rFont val="Arial"/>
            <family val="2"/>
          </rPr>
          <t xml:space="preserve">604. 
</t>
        </r>
        <r>
          <rPr>
            <sz val="10"/>
            <rFont val="Arial"/>
            <family val="2"/>
          </rPr>
          <t xml:space="preserve">Achats d’études et prestations de services
</t>
        </r>
      </text>
    </comment>
    <comment ref="A8" authorId="0" shapeId="0" xr:uid="{00000000-0006-0000-07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1" authorId="0" shapeId="0" xr:uid="{00000000-0006-0000-07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2" authorId="0" shapeId="0" xr:uid="{00000000-0006-0000-0700-000004000000}">
      <text>
        <r>
          <rPr>
            <b/>
            <sz val="10"/>
            <color rgb="FFFF3333"/>
            <rFont val="Arial"/>
            <family val="2"/>
          </rPr>
          <t xml:space="preserve">615. Entretiens et réparations.
</t>
        </r>
        <r>
          <rPr>
            <sz val="10"/>
            <rFont val="Arial"/>
            <family val="2"/>
          </rPr>
          <t>sur biens immobiliers.
sur biens mobiliers.
Maintenance.</t>
        </r>
      </text>
    </comment>
    <comment ref="A13" authorId="0" shapeId="0" xr:uid="{00000000-0006-0000-07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4" authorId="0" shapeId="0" xr:uid="{00000000-0006-0000-07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6" authorId="0" shapeId="0" xr:uid="{00000000-0006-0000-0700-000007000000}">
      <text>
        <r>
          <rPr>
            <b/>
            <sz val="10"/>
            <color rgb="FFFF3333"/>
            <rFont val="Arial"/>
            <family val="2"/>
          </rPr>
          <t xml:space="preserve">622.
</t>
        </r>
        <r>
          <rPr>
            <sz val="10"/>
            <rFont val="Arial"/>
            <family val="2"/>
          </rPr>
          <t>Honoraires.
Frais d’actes et de contentieux.</t>
        </r>
      </text>
    </comment>
    <comment ref="A18" authorId="0" shapeId="0" xr:uid="{00000000-0006-0000-07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9" authorId="0" shapeId="0" xr:uid="{00000000-0006-0000-07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1" authorId="0" shapeId="0" xr:uid="{00000000-0006-0000-07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2" authorId="0" shapeId="0" xr:uid="{00000000-0006-0000-07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4" authorId="0" shapeId="0" xr:uid="{00000000-0006-0000-07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5" authorId="0" shapeId="0" xr:uid="{00000000-0006-0000-07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7" authorId="0" shapeId="0" xr:uid="{00000000-0006-0000-07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7" authorId="0" shapeId="0" xr:uid="{00000000-0006-0000-07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8" authorId="0" shapeId="0" xr:uid="{00000000-0006-0000-07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9" authorId="0" shapeId="0" xr:uid="{00000000-0006-0000-07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9" authorId="0" shapeId="0" xr:uid="{00000000-0006-0000-07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30" authorId="0" shapeId="0" xr:uid="{00000000-0006-0000-07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30" authorId="0" shapeId="0" xr:uid="{00000000-0006-0000-07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9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09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09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09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09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09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09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0900-000007000000}">
      <text>
        <r>
          <rPr>
            <b/>
            <sz val="10"/>
            <color rgb="FFFF3333"/>
            <rFont val="Arial"/>
            <family val="2"/>
          </rPr>
          <t xml:space="preserve">622.
</t>
        </r>
        <r>
          <rPr>
            <sz val="10"/>
            <rFont val="Arial"/>
            <family val="2"/>
          </rPr>
          <t>Honoraires.
Frais d’actes et de contentieux.</t>
        </r>
      </text>
    </comment>
    <comment ref="A17" authorId="0" shapeId="0" xr:uid="{00000000-0006-0000-09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09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09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09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09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09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09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09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09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09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09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09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09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B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0B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0B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0B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0B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0B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0B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0B00-000007000000}">
      <text>
        <r>
          <rPr>
            <b/>
            <sz val="10"/>
            <color rgb="FFFF3333"/>
            <rFont val="Arial"/>
            <family val="2"/>
          </rPr>
          <t xml:space="preserve">622.
</t>
        </r>
        <r>
          <rPr>
            <sz val="10"/>
            <rFont val="Arial"/>
            <family val="2"/>
          </rPr>
          <t>Honoraires.
Frais d’actes et de contentieux.</t>
        </r>
      </text>
    </comment>
    <comment ref="A17" authorId="0" shapeId="0" xr:uid="{00000000-0006-0000-0B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0B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0B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0B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0B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0B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0B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0B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0B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0B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0B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0B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0B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D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0D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0D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0D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0D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0D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0D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0D00-000007000000}">
      <text>
        <r>
          <rPr>
            <b/>
            <sz val="10"/>
            <color rgb="FFFF3333"/>
            <rFont val="Arial"/>
            <family val="2"/>
          </rPr>
          <t xml:space="preserve">622.
</t>
        </r>
        <r>
          <rPr>
            <sz val="10"/>
            <rFont val="Arial"/>
            <family val="2"/>
          </rPr>
          <t>Honoraires.
Frais d’actes et de contentieux.</t>
        </r>
      </text>
    </comment>
    <comment ref="A17" authorId="0" shapeId="0" xr:uid="{00000000-0006-0000-0D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0D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0D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0D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0D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0D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0D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0D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0D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0D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0D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0D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0D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0F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0F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0F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0F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0F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0F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0F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0F00-000007000000}">
      <text>
        <r>
          <rPr>
            <b/>
            <sz val="10"/>
            <color rgb="FFFF3333"/>
            <rFont val="Arial"/>
            <family val="2"/>
          </rPr>
          <t xml:space="preserve">622.
</t>
        </r>
        <r>
          <rPr>
            <sz val="10"/>
            <rFont val="Arial"/>
            <family val="2"/>
          </rPr>
          <t>Honoraires.
Frais d’actes et de contentieux.</t>
        </r>
      </text>
    </comment>
    <comment ref="A17" authorId="0" shapeId="0" xr:uid="{00000000-0006-0000-0F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0F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0F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0F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0F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0F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0F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0F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0F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0F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0F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0F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0F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authors>
  <commentList>
    <comment ref="D5" authorId="0" shapeId="0" xr:uid="{00000000-0006-0000-1100-000012000000}">
      <text>
        <r>
          <rPr>
            <b/>
            <sz val="10"/>
            <color rgb="FFFF0000"/>
            <rFont val="Arial"/>
            <family val="2"/>
          </rPr>
          <t xml:space="preserve">701. 
</t>
        </r>
        <r>
          <rPr>
            <sz val="10"/>
            <rFont val="Arial"/>
            <family val="2"/>
          </rPr>
          <t xml:space="preserve">Ventes de produits finis.
</t>
        </r>
        <r>
          <rPr>
            <b/>
            <sz val="10"/>
            <color rgb="FFFF0000"/>
            <rFont val="Arial"/>
            <family val="2"/>
          </rPr>
          <t xml:space="preserve">706.
</t>
        </r>
        <r>
          <rPr>
            <sz val="10"/>
            <rFont val="Arial"/>
            <family val="2"/>
          </rPr>
          <t xml:space="preserve">Prestations de services.
</t>
        </r>
        <r>
          <rPr>
            <b/>
            <sz val="10"/>
            <color rgb="FFFF0000"/>
            <rFont val="Arial"/>
            <family val="2"/>
          </rPr>
          <t xml:space="preserve">707.
</t>
        </r>
        <r>
          <rPr>
            <sz val="10"/>
            <rFont val="Arial"/>
            <family val="2"/>
          </rPr>
          <t xml:space="preserve">Ventes de marchandises
</t>
        </r>
        <r>
          <rPr>
            <b/>
            <sz val="10"/>
            <color rgb="FFFF0000"/>
            <rFont val="Arial"/>
            <family val="2"/>
          </rPr>
          <t xml:space="preserve">708.
</t>
        </r>
        <r>
          <rPr>
            <sz val="10"/>
            <rFont val="Arial"/>
            <family val="2"/>
          </rPr>
          <t xml:space="preserve">Produits des activités annexes.
Produits des prestations fournies au personnel.
Locations diverses.
Mise à disposition de personnel facturée.
Autres produits d’activités annexes.
</t>
        </r>
        <r>
          <rPr>
            <b/>
            <sz val="10"/>
            <color rgb="FFFF0000"/>
            <rFont val="Arial"/>
            <family val="2"/>
          </rPr>
          <t xml:space="preserve">709. 
</t>
        </r>
        <r>
          <rPr>
            <sz val="10"/>
            <rFont val="Arial"/>
            <family val="2"/>
          </rPr>
          <t>Rabais, remises et ristournes accordées par l’association.</t>
        </r>
      </text>
    </comment>
    <comment ref="A6" authorId="0" shapeId="0" xr:uid="{00000000-0006-0000-1100-000001000000}">
      <text>
        <r>
          <rPr>
            <b/>
            <sz val="10"/>
            <color rgb="FFFF3333"/>
            <rFont val="Arial"/>
            <family val="2"/>
          </rPr>
          <t xml:space="preserve">604. 
</t>
        </r>
        <r>
          <rPr>
            <sz val="10"/>
            <rFont val="Arial"/>
            <family val="2"/>
          </rPr>
          <t xml:space="preserve">Achats d’études et prestations de services
</t>
        </r>
      </text>
    </comment>
    <comment ref="A7" authorId="0" shapeId="0" xr:uid="{00000000-0006-0000-1100-000002000000}">
      <text>
        <r>
          <rPr>
            <b/>
            <sz val="10"/>
            <color rgb="FFFF3333"/>
            <rFont val="Arial"/>
            <family val="2"/>
          </rPr>
          <t xml:space="preserve">601.
</t>
        </r>
        <r>
          <rPr>
            <sz val="10"/>
            <rFont val="Arial"/>
            <family val="2"/>
          </rPr>
          <t xml:space="preserve">Achats stockés – matières premières et fournitures
</t>
        </r>
        <r>
          <rPr>
            <b/>
            <sz val="10"/>
            <color rgb="FFFF3333"/>
            <rFont val="Arial"/>
            <family val="2"/>
          </rPr>
          <t xml:space="preserve">602.
</t>
        </r>
        <r>
          <rPr>
            <sz val="10"/>
            <rFont val="Arial"/>
            <family val="2"/>
          </rPr>
          <t xml:space="preserve">Achats stockés – Autres approvisionnements
</t>
        </r>
        <r>
          <rPr>
            <b/>
            <sz val="10"/>
            <color rgb="FFFF3333"/>
            <rFont val="Arial"/>
            <family val="2"/>
          </rPr>
          <t xml:space="preserve">606. </t>
        </r>
        <r>
          <rPr>
            <sz val="10"/>
            <color rgb="FFFF3333"/>
            <rFont val="Arial"/>
            <family val="2"/>
          </rPr>
          <t xml:space="preserve">Achats non stockés de matières et fournitures :
</t>
        </r>
        <r>
          <rPr>
            <sz val="10"/>
            <rFont val="Arial"/>
            <family val="2"/>
          </rPr>
          <t>Fournitures non stockables (eau, énergie,...).
Fournitures d’entretiens et de petit équipement. 
Fournitures administratives.
Autres matières et fournitures.</t>
        </r>
      </text>
    </comment>
    <comment ref="A10" authorId="0" shapeId="0" xr:uid="{00000000-0006-0000-1100-000003000000}">
      <text>
        <r>
          <rPr>
            <b/>
            <sz val="10"/>
            <color rgb="FFFF3333"/>
            <rFont val="Arial"/>
            <family val="2"/>
          </rPr>
          <t xml:space="preserve">613. Locations. :
</t>
        </r>
        <r>
          <rPr>
            <sz val="10"/>
            <rFont val="Arial"/>
            <family val="2"/>
          </rPr>
          <t xml:space="preserve">Locations immobilières.
Locations mobilières.
</t>
        </r>
        <r>
          <rPr>
            <b/>
            <sz val="10"/>
            <color rgb="FFFF3333"/>
            <rFont val="Arial"/>
            <family val="2"/>
          </rPr>
          <t xml:space="preserve">614.
</t>
        </r>
        <r>
          <rPr>
            <sz val="10"/>
            <rFont val="Arial"/>
            <family val="2"/>
          </rPr>
          <t>Charges locatives et de copropriété.</t>
        </r>
      </text>
    </comment>
    <comment ref="A11" authorId="0" shapeId="0" xr:uid="{00000000-0006-0000-1100-000004000000}">
      <text>
        <r>
          <rPr>
            <b/>
            <sz val="10"/>
            <color rgb="FFFF3333"/>
            <rFont val="Arial"/>
            <family val="2"/>
          </rPr>
          <t xml:space="preserve">615. Entretiens et réparations.
</t>
        </r>
        <r>
          <rPr>
            <sz val="10"/>
            <rFont val="Arial"/>
            <family val="2"/>
          </rPr>
          <t>sur biens immobiliers.
sur biens mobiliers.
Maintenance.</t>
        </r>
      </text>
    </comment>
    <comment ref="A12" authorId="0" shapeId="0" xr:uid="{00000000-0006-0000-1100-000005000000}">
      <text>
        <r>
          <rPr>
            <b/>
            <sz val="10"/>
            <color rgb="FFFF3333"/>
            <rFont val="Arial"/>
            <family val="2"/>
          </rPr>
          <t xml:space="preserve">616. Primes d’assurance :
</t>
        </r>
        <r>
          <rPr>
            <sz val="10"/>
            <rFont val="Arial"/>
            <family val="2"/>
          </rPr>
          <t>Multirisques.
Assurance obligatoire dommage-construction.
Autres assurances.</t>
        </r>
      </text>
    </comment>
    <comment ref="A13" authorId="0" shapeId="0" xr:uid="{00000000-0006-0000-1100-000006000000}">
      <text>
        <r>
          <rPr>
            <b/>
            <sz val="10"/>
            <color rgb="FFFF3333"/>
            <rFont val="Arial"/>
            <family val="2"/>
          </rPr>
          <t xml:space="preserve">617.
</t>
        </r>
        <r>
          <rPr>
            <sz val="10"/>
            <rFont val="Arial"/>
            <family val="2"/>
          </rPr>
          <t xml:space="preserve">Etudes et recherches.
</t>
        </r>
        <r>
          <rPr>
            <b/>
            <sz val="10"/>
            <color rgb="FFFF3333"/>
            <rFont val="Arial"/>
            <family val="2"/>
          </rPr>
          <t xml:space="preserve">618. Divers :
</t>
        </r>
        <r>
          <rPr>
            <sz val="10"/>
            <rFont val="Arial"/>
            <family val="2"/>
          </rPr>
          <t>Documentation générale.
Documentation technique.
Frais de colloques, séminaires, conférences.
Rabais, remises, ristournes obtenus sur services extérieurs.</t>
        </r>
      </text>
    </comment>
    <comment ref="A15" authorId="0" shapeId="0" xr:uid="{00000000-0006-0000-1100-000007000000}">
      <text>
        <r>
          <rPr>
            <b/>
            <sz val="10"/>
            <color rgb="FFFF3333"/>
            <rFont val="Arial"/>
            <family val="2"/>
          </rPr>
          <t xml:space="preserve">622.
</t>
        </r>
        <r>
          <rPr>
            <sz val="10"/>
            <rFont val="Arial"/>
            <family val="2"/>
          </rPr>
          <t>Honoraires.
Frais d’actes et de contentieux.</t>
        </r>
      </text>
    </comment>
    <comment ref="A17" authorId="0" shapeId="0" xr:uid="{00000000-0006-0000-1100-000008000000}">
      <text>
        <r>
          <rPr>
            <b/>
            <sz val="10"/>
            <color rgb="FFFF3333"/>
            <rFont val="Arial"/>
            <family val="2"/>
          </rPr>
          <t xml:space="preserve">624.
</t>
        </r>
        <r>
          <rPr>
            <sz val="10"/>
            <rFont val="Arial"/>
            <family val="2"/>
          </rPr>
          <t xml:space="preserve">Transports de biens et transports collectifs du personnel.
</t>
        </r>
        <r>
          <rPr>
            <b/>
            <sz val="10"/>
            <color rgb="FFFF3333"/>
            <rFont val="Arial"/>
            <family val="2"/>
          </rPr>
          <t xml:space="preserve">625.
</t>
        </r>
        <r>
          <rPr>
            <sz val="10"/>
            <rFont val="Arial"/>
            <family val="2"/>
          </rPr>
          <t>Voyages et déplacements.
Missions.
Réceptions.</t>
        </r>
      </text>
    </comment>
    <comment ref="A18" authorId="0" shapeId="0" xr:uid="{00000000-0006-0000-1100-000009000000}">
      <text>
        <r>
          <rPr>
            <b/>
            <sz val="10"/>
            <color rgb="FFFF3333"/>
            <rFont val="Arial"/>
            <family val="2"/>
          </rPr>
          <t xml:space="preserve">623. Publicité,   publications,   relations   publiques :
</t>
        </r>
        <r>
          <rPr>
            <sz val="10"/>
            <rFont val="Arial"/>
            <family val="2"/>
          </rPr>
          <t xml:space="preserve">Annonces et insertions.
Foires et expositions.
Catalogues et imprimés.
Publications.
Divers. (pourboires, dons courants...)
</t>
        </r>
        <r>
          <rPr>
            <b/>
            <sz val="10"/>
            <color rgb="FFFF3333"/>
            <rFont val="Arial"/>
            <family val="2"/>
          </rPr>
          <t xml:space="preserve">628. Divers :
</t>
        </r>
        <r>
          <rPr>
            <sz val="10"/>
            <rFont val="Arial"/>
            <family val="2"/>
          </rPr>
          <t>Cotisations (liées à l’activité économique).
Frais de recrutement du personnel.
Rabais, remises et ristournes obtenus sur autres services extérieurs.</t>
        </r>
      </text>
    </comment>
    <comment ref="A20" authorId="0" shapeId="0" xr:uid="{00000000-0006-0000-1100-00000A000000}">
      <text>
        <r>
          <rPr>
            <b/>
            <sz val="10"/>
            <color rgb="FFFF3333"/>
            <rFont val="Arial"/>
            <family val="2"/>
          </rPr>
          <t xml:space="preserve">631.  
Impôts, taxes et versements assimilés sur rémunérations (administration des Impôts) :
</t>
        </r>
        <r>
          <rPr>
            <sz val="10"/>
            <rFont val="Arial"/>
            <family val="2"/>
          </rPr>
          <t xml:space="preserve">Taxe sur salaires.
Participation des employeurs à la formation professionnelle continue.
Cotisation pour défaut d’investissement obligatoire dans la construction.
</t>
        </r>
        <r>
          <rPr>
            <b/>
            <sz val="10"/>
            <color rgb="FFFF3333"/>
            <rFont val="Arial"/>
            <family val="2"/>
          </rPr>
          <t xml:space="preserve">633. 
Impôts, taxes et versements assimilés sur rémunérations (autres organismes).
</t>
        </r>
        <r>
          <rPr>
            <sz val="10"/>
            <rFont val="Arial"/>
            <family val="2"/>
          </rPr>
          <t>Versement de transport.
Participation des employeurs à la formationprofessionnelle continue.
Participation des employeurs à l’effort deconstruction (versement à fonds perdu).</t>
        </r>
      </text>
    </comment>
    <comment ref="A21" authorId="0" shapeId="0" xr:uid="{00000000-0006-0000-1100-00000B000000}">
      <text>
        <r>
          <rPr>
            <b/>
            <sz val="10"/>
            <color rgb="FFFF3333"/>
            <rFont val="Arial"/>
            <family val="2"/>
          </rPr>
          <t xml:space="preserve">635. Autres impôts, taxes et versements assimilés (administration des impôts).
</t>
        </r>
        <r>
          <rPr>
            <sz val="10"/>
            <rFont val="Arial"/>
            <family val="2"/>
          </rPr>
          <t xml:space="preserve">Impôts directs.
Taxes foncières.
Autres impôts locaux.
Autres impôts directs.
Impôts indirects.
Droits d’enregistrement et de timbre.
Autres droits.
</t>
        </r>
        <r>
          <rPr>
            <b/>
            <sz val="10"/>
            <color rgb="FFFF3333"/>
            <rFont val="Arial"/>
            <family val="2"/>
          </rPr>
          <t>637. Autres impôts, taxes et versements assimilés (autres organismes).</t>
        </r>
      </text>
    </comment>
    <comment ref="A23" authorId="0" shapeId="0" xr:uid="{00000000-0006-0000-1100-00000C000000}">
      <text>
        <r>
          <rPr>
            <b/>
            <sz val="10"/>
            <color rgb="FFFF3333"/>
            <rFont val="Arial"/>
            <family val="2"/>
          </rPr>
          <t xml:space="preserve">641. Rémunérations du personnel.
</t>
        </r>
        <r>
          <rPr>
            <sz val="10"/>
            <rFont val="Arial"/>
            <family val="2"/>
          </rPr>
          <t>Salaires, appointements.
Congés payés.
Primes et gratifications.
Indemnités et avantages divers.
Supplément familial.</t>
        </r>
      </text>
    </comment>
    <comment ref="A24" authorId="0" shapeId="0" xr:uid="{00000000-0006-0000-1100-00000D000000}">
      <text>
        <r>
          <rPr>
            <b/>
            <sz val="10"/>
            <color rgb="FFFF3333"/>
            <rFont val="Arial"/>
            <family val="2"/>
          </rPr>
          <t xml:space="preserve">645. Charges de sécurité sociale et de prévoyance :
</t>
        </r>
        <r>
          <rPr>
            <sz val="10"/>
            <rFont val="Arial"/>
            <family val="2"/>
          </rPr>
          <t xml:space="preserve">Cotisations à l’URSSAF.
Cotisations aux mutuelles.
Cotisations aux caisses de retraites et de prévoyance.
Cotisations aux ASSEDIC.
Cotisations aux autres organismes sociaux.
</t>
        </r>
        <r>
          <rPr>
            <b/>
            <sz val="10"/>
            <color rgb="FFFF3333"/>
            <rFont val="Arial"/>
            <family val="2"/>
          </rPr>
          <t xml:space="preserve">647. Autres charges sociales :
</t>
        </r>
        <r>
          <rPr>
            <sz val="10"/>
            <rFont val="Arial"/>
            <family val="2"/>
          </rPr>
          <t>Versements aux comités d’entreprise etd’établissement.
Médecine du travail, pharmacie</t>
        </r>
      </text>
    </comment>
    <comment ref="A26" authorId="0" shapeId="0" xr:uid="{00000000-0006-0000-1100-00000E000000}">
      <text>
        <r>
          <rPr>
            <b/>
            <sz val="10"/>
            <color rgb="FFFF3333"/>
            <rFont val="Arial"/>
            <family val="2"/>
          </rPr>
          <t xml:space="preserve">651. Redevances pour concessions, brevets, licences, marques, procédés :
</t>
        </r>
        <r>
          <rPr>
            <sz val="10"/>
            <rFont val="Arial"/>
            <family val="2"/>
          </rPr>
          <t xml:space="preserve">Droits d’auteur et de reproduction </t>
        </r>
        <r>
          <rPr>
            <b/>
            <sz val="10"/>
            <rFont val="Arial"/>
            <family val="2"/>
          </rPr>
          <t xml:space="preserve">(SACEM).
</t>
        </r>
        <r>
          <rPr>
            <sz val="10"/>
            <rFont val="Arial"/>
            <family val="2"/>
          </rPr>
          <t xml:space="preserve">Autres droits et valeurs similaires.
</t>
        </r>
        <r>
          <rPr>
            <b/>
            <sz val="10"/>
            <color rgb="FFFF3333"/>
            <rFont val="Arial"/>
            <family val="2"/>
          </rPr>
          <t xml:space="preserve">654. Pertes sur créances irrécouvrables.
</t>
        </r>
        <r>
          <rPr>
            <sz val="10"/>
            <rFont val="Arial"/>
            <family val="2"/>
          </rPr>
          <t xml:space="preserve">Créances de l’exercice.
Créances des exercices antérieurs.
</t>
        </r>
        <r>
          <rPr>
            <b/>
            <sz val="10"/>
            <color rgb="FFFF3333"/>
            <rFont val="Arial"/>
            <family val="2"/>
          </rPr>
          <t xml:space="preserve">657.
</t>
        </r>
        <r>
          <rPr>
            <sz val="10"/>
            <rFont val="Arial"/>
            <family val="2"/>
          </rPr>
          <t xml:space="preserve">Subventions versées par l’association. 
Bourses accordées aux usagers.
</t>
        </r>
        <r>
          <rPr>
            <b/>
            <sz val="10"/>
            <color rgb="FFFF3333"/>
            <rFont val="Arial"/>
            <family val="2"/>
          </rPr>
          <t xml:space="preserve">658. 
</t>
        </r>
        <r>
          <rPr>
            <sz val="10"/>
            <rFont val="Arial"/>
            <family val="2"/>
          </rPr>
          <t>Charges diverses de gestion courante. 
Cotisations (liées à la vie statutaire).</t>
        </r>
      </text>
    </comment>
    <comment ref="D26" authorId="0" shapeId="0" xr:uid="{00000000-0006-0000-1100-000013000000}">
      <text>
        <r>
          <rPr>
            <b/>
            <sz val="10"/>
            <color rgb="FFFF0000"/>
            <rFont val="Arial"/>
            <family val="2"/>
          </rPr>
          <t>751</t>
        </r>
        <r>
          <rPr>
            <sz val="10"/>
            <color rgb="FFFF0000"/>
            <rFont val="Arial"/>
            <family val="2"/>
          </rPr>
          <t xml:space="preserve">. 
</t>
        </r>
        <r>
          <rPr>
            <sz val="10"/>
            <rFont val="Arial"/>
            <family val="2"/>
          </rPr>
          <t xml:space="preserve">redevances pour concessions, brevets, licences, marques, procédés, droits et valeurs similaires.
</t>
        </r>
        <r>
          <rPr>
            <b/>
            <sz val="10"/>
            <color rgb="FFFF0000"/>
            <rFont val="Arial"/>
            <family val="2"/>
          </rPr>
          <t xml:space="preserve">754. 
</t>
        </r>
        <r>
          <rPr>
            <sz val="10"/>
            <rFont val="Arial"/>
            <family val="2"/>
          </rPr>
          <t xml:space="preserve">Collectes.
</t>
        </r>
        <r>
          <rPr>
            <b/>
            <sz val="10"/>
            <color rgb="FFFF0000"/>
            <rFont val="Arial"/>
            <family val="2"/>
          </rPr>
          <t>756</t>
        </r>
        <r>
          <rPr>
            <sz val="10"/>
            <color rgb="FFFF0000"/>
            <rFont val="Arial"/>
            <family val="2"/>
          </rPr>
          <t xml:space="preserve">. 
</t>
        </r>
        <r>
          <rPr>
            <sz val="10"/>
            <rFont val="Arial"/>
            <family val="2"/>
          </rPr>
          <t xml:space="preserve">Cotisations.
</t>
        </r>
        <r>
          <rPr>
            <b/>
            <sz val="10"/>
            <color rgb="FFFF0000"/>
            <rFont val="Arial"/>
            <family val="2"/>
          </rPr>
          <t xml:space="preserve">757. 
</t>
        </r>
        <r>
          <rPr>
            <sz val="10"/>
            <rFont val="Arial"/>
            <family val="2"/>
          </rPr>
          <t xml:space="preserve">Quote-part d’éléments du fonds associatif virée au compte de 
résultat.
</t>
        </r>
        <r>
          <rPr>
            <b/>
            <sz val="10"/>
            <color rgb="FFFF0000"/>
            <rFont val="Arial"/>
            <family val="2"/>
          </rPr>
          <t xml:space="preserve">7571. 
</t>
        </r>
        <r>
          <rPr>
            <sz val="10"/>
            <rFont val="Arial"/>
            <family val="2"/>
          </rPr>
          <t xml:space="preserve">Quote-part de subventions d’investissement (renouvelables) virée au compte de résultat.
</t>
        </r>
        <r>
          <rPr>
            <b/>
            <sz val="10"/>
            <color rgb="FFFF0000"/>
            <rFont val="Arial"/>
            <family val="2"/>
          </rPr>
          <t>7573.</t>
        </r>
        <r>
          <rPr>
            <sz val="10"/>
            <rFont val="Arial"/>
            <family val="2"/>
          </rPr>
          <t xml:space="preserve"> 
Quote-part des apports virée au compte de résultat.
</t>
        </r>
        <r>
          <rPr>
            <b/>
            <sz val="10"/>
            <color rgb="FFFF0000"/>
            <rFont val="Arial"/>
            <family val="2"/>
          </rPr>
          <t>758.</t>
        </r>
        <r>
          <rPr>
            <sz val="10"/>
            <rFont val="Arial"/>
            <family val="2"/>
          </rPr>
          <t xml:space="preserve"> Produits divers de gestion courante.</t>
        </r>
      </text>
    </comment>
    <comment ref="A27" authorId="0" shapeId="0" xr:uid="{00000000-0006-0000-1100-00000F000000}">
      <text>
        <r>
          <rPr>
            <b/>
            <sz val="10"/>
            <color rgb="FFFF3333"/>
            <rFont val="Arial"/>
            <family val="2"/>
          </rPr>
          <t xml:space="preserve">661. Charges d’intérêts :
</t>
        </r>
        <r>
          <rPr>
            <sz val="10"/>
            <rFont val="Arial"/>
            <family val="2"/>
          </rPr>
          <t xml:space="preserve">Intérêts des emprunts et dettes.
Intérêts bancaires.
Intérêts des autres dettes.
</t>
        </r>
        <r>
          <rPr>
            <b/>
            <sz val="10"/>
            <color rgb="FFFF3333"/>
            <rFont val="Arial"/>
            <family val="2"/>
          </rPr>
          <t xml:space="preserve">666.
</t>
        </r>
        <r>
          <rPr>
            <sz val="10"/>
            <rFont val="Arial"/>
            <family val="2"/>
          </rPr>
          <t xml:space="preserve">Pertes de change.
</t>
        </r>
        <r>
          <rPr>
            <b/>
            <sz val="10"/>
            <color rgb="FFFF3333"/>
            <rFont val="Arial"/>
            <family val="2"/>
          </rPr>
          <t xml:space="preserve">667.
</t>
        </r>
        <r>
          <rPr>
            <sz val="10"/>
            <rFont val="Arial"/>
            <family val="2"/>
          </rPr>
          <t>Charges nettes sur cessions de valeurs mobilières de placement.</t>
        </r>
      </text>
    </comment>
    <comment ref="A28" authorId="0" shapeId="0" xr:uid="{00000000-0006-0000-1100-000010000000}">
      <text>
        <r>
          <rPr>
            <b/>
            <sz val="10"/>
            <color rgb="FFFF3333"/>
            <rFont val="Arial"/>
            <family val="2"/>
          </rPr>
          <t xml:space="preserve">671. Charges exceptionnelles sur opérations de gestion :
</t>
        </r>
        <r>
          <rPr>
            <sz val="10"/>
            <rFont val="Arial"/>
            <family val="2"/>
          </rPr>
          <t xml:space="preserve">Pénalités et amendes fiscales ou pénales.
Dons, libéralités.
Créances devenues irrécouvrables dans l’exercice.
Rappel d’impôts (autres qu’impôts sur les bénéfices).
Autres charges exceptionnelles sur opérations de gestion.
</t>
        </r>
        <r>
          <rPr>
            <b/>
            <sz val="10"/>
            <color rgb="FFFF3333"/>
            <rFont val="Arial"/>
            <family val="2"/>
          </rPr>
          <t>672.</t>
        </r>
        <r>
          <rPr>
            <sz val="10"/>
            <rFont val="Arial"/>
            <family val="2"/>
          </rPr>
          <t xml:space="preserve">Charges sur exercices antérieurs (à reclasser).
</t>
        </r>
        <r>
          <rPr>
            <b/>
            <sz val="10"/>
            <color rgb="FFFF3333"/>
            <rFont val="Arial"/>
            <family val="2"/>
          </rPr>
          <t xml:space="preserve">675. Valeurs comptables des éléments d’actif cédés :
</t>
        </r>
        <r>
          <rPr>
            <sz val="10"/>
            <rFont val="Arial"/>
            <family val="2"/>
          </rPr>
          <t xml:space="preserve">Immobilisations incorporelles.
Immobilisations corporelles.
Immobilisations financières.
</t>
        </r>
        <r>
          <rPr>
            <b/>
            <sz val="10"/>
            <color rgb="FFFF3333"/>
            <rFont val="Arial"/>
            <family val="2"/>
          </rPr>
          <t xml:space="preserve">678. </t>
        </r>
        <r>
          <rPr>
            <sz val="10"/>
            <rFont val="Arial"/>
            <family val="2"/>
          </rPr>
          <t>Autres charges exceptionnelles.</t>
        </r>
      </text>
    </comment>
    <comment ref="D28" authorId="0" shapeId="0" xr:uid="{00000000-0006-0000-1100-000014000000}">
      <text>
        <r>
          <rPr>
            <b/>
            <sz val="10"/>
            <color rgb="FFFF3333"/>
            <rFont val="Arial"/>
            <family val="2"/>
          </rPr>
          <t xml:space="preserve">761.
</t>
        </r>
        <r>
          <rPr>
            <sz val="10"/>
            <rFont val="Arial"/>
            <family val="2"/>
          </rPr>
          <t xml:space="preserve">Produits des participations.
</t>
        </r>
        <r>
          <rPr>
            <b/>
            <sz val="10"/>
            <color rgb="FFFF3333"/>
            <rFont val="Arial"/>
            <family val="2"/>
          </rPr>
          <t xml:space="preserve">762.
</t>
        </r>
        <r>
          <rPr>
            <sz val="10"/>
            <rFont val="Arial"/>
            <family val="2"/>
          </rPr>
          <t xml:space="preserve">Produits des autres immobilisations financières.
</t>
        </r>
        <r>
          <rPr>
            <b/>
            <sz val="10"/>
            <color rgb="FFFF3333"/>
            <rFont val="Arial"/>
            <family val="2"/>
          </rPr>
          <t xml:space="preserve">7621. 
</t>
        </r>
        <r>
          <rPr>
            <sz val="10"/>
            <rFont val="Arial"/>
            <family val="2"/>
          </rPr>
          <t xml:space="preserve">Revenus des titres immobilisés.
</t>
        </r>
        <r>
          <rPr>
            <b/>
            <sz val="10"/>
            <color rgb="FFFF3333"/>
            <rFont val="Arial"/>
            <family val="2"/>
          </rPr>
          <t xml:space="preserve">7624. 
</t>
        </r>
        <r>
          <rPr>
            <sz val="10"/>
            <rFont val="Arial"/>
            <family val="2"/>
          </rPr>
          <t xml:space="preserve">revenus des prêts.
</t>
        </r>
        <r>
          <rPr>
            <b/>
            <sz val="10"/>
            <color rgb="FFFF3333"/>
            <rFont val="Arial"/>
            <family val="2"/>
          </rPr>
          <t xml:space="preserve">764.
</t>
        </r>
        <r>
          <rPr>
            <sz val="10"/>
            <rFont val="Arial"/>
            <family val="2"/>
          </rPr>
          <t xml:space="preserve">revenus des valeurs mobilières de placement.
</t>
        </r>
        <r>
          <rPr>
            <b/>
            <sz val="10"/>
            <color rgb="FFFF3333"/>
            <rFont val="Arial"/>
            <family val="2"/>
          </rPr>
          <t xml:space="preserve">765.
</t>
        </r>
        <r>
          <rPr>
            <sz val="10"/>
            <rFont val="Arial"/>
            <family val="2"/>
          </rPr>
          <t xml:space="preserve">Escomptes obtenus.
</t>
        </r>
        <r>
          <rPr>
            <b/>
            <sz val="10"/>
            <color rgb="FFFF3333"/>
            <rFont val="Arial"/>
            <family val="2"/>
          </rPr>
          <t xml:space="preserve">766.
</t>
        </r>
        <r>
          <rPr>
            <sz val="10"/>
            <rFont val="Arial"/>
            <family val="2"/>
          </rPr>
          <t xml:space="preserve">Gains de change.
</t>
        </r>
        <r>
          <rPr>
            <b/>
            <sz val="10"/>
            <color rgb="FFFF3333"/>
            <rFont val="Arial"/>
            <family val="2"/>
          </rPr>
          <t xml:space="preserve">767.
</t>
        </r>
        <r>
          <rPr>
            <sz val="10"/>
            <rFont val="Arial"/>
            <family val="2"/>
          </rPr>
          <t xml:space="preserve">Produits nets sur cessions de valeurs mobilières de placement.
</t>
        </r>
        <r>
          <rPr>
            <b/>
            <sz val="10"/>
            <color rgb="FFFF3333"/>
            <rFont val="Arial"/>
            <family val="2"/>
          </rPr>
          <t xml:space="preserve">768.
</t>
        </r>
        <r>
          <rPr>
            <sz val="10"/>
            <rFont val="Arial"/>
            <family val="2"/>
          </rPr>
          <t xml:space="preserve">Autres produits financiers.
</t>
        </r>
        <r>
          <rPr>
            <b/>
            <sz val="10"/>
            <color rgb="FFFF3333"/>
            <rFont val="Arial"/>
            <family val="2"/>
          </rPr>
          <t xml:space="preserve">7681. 
</t>
        </r>
        <r>
          <rPr>
            <sz val="10"/>
            <rFont val="Arial"/>
            <family val="2"/>
          </rPr>
          <t>Intérêts des comptes financiers débiteurs.</t>
        </r>
      </text>
    </comment>
    <comment ref="A29" authorId="0" shapeId="0" xr:uid="{00000000-0006-0000-1100-000011000000}">
      <text>
        <r>
          <rPr>
            <b/>
            <sz val="10"/>
            <color rgb="FFFF3333"/>
            <rFont val="Arial"/>
            <family val="2"/>
          </rPr>
          <t xml:space="preserve">681. Dotations aux amortissements et aux provisions – charges d’exploitation :
</t>
        </r>
        <r>
          <rPr>
            <sz val="10"/>
            <rFont val="Arial"/>
            <family val="2"/>
          </rPr>
          <t xml:space="preserve">Dotations aux amortissements des immobilisations incorporelles et corporelles.
Dotations aux amortissements des charges d’exploitation à répartir.
Dotations aux provisions pour risques et charges d’exploitation.
Dotation aux provisions pour dépréciation des immobilisations incorporelles et corporelles.
Dotations aux provisions pour dépréciation des actifs circulants
</t>
        </r>
        <r>
          <rPr>
            <b/>
            <sz val="10"/>
            <color rgb="FFFF3333"/>
            <rFont val="Arial"/>
            <family val="2"/>
          </rPr>
          <t xml:space="preserve">686. Dotations aux amortissements et aux provisions –Charges financières :
</t>
        </r>
        <r>
          <rPr>
            <sz val="10"/>
            <rFont val="Arial"/>
            <family val="2"/>
          </rPr>
          <t xml:space="preserve">Dotations aux provisions pour dépréciation des éléments financiers.
Immobilisations financières.
Valeurs mobilières de placement.
</t>
        </r>
        <r>
          <rPr>
            <b/>
            <sz val="10"/>
            <color rgb="FFFF3333"/>
            <rFont val="Arial"/>
            <family val="2"/>
          </rPr>
          <t xml:space="preserve">687. Dotations aux amortissements et aux provisions – charges exceptionnelles.
</t>
        </r>
        <r>
          <rPr>
            <sz val="10"/>
            <rFont val="Arial"/>
            <family val="2"/>
          </rPr>
          <t xml:space="preserve">Dotations aux amortissements exceptionnels des immobilisations.
Dotations aux provisions pour dépréciations exceptionnelles.
</t>
        </r>
        <r>
          <rPr>
            <b/>
            <sz val="10"/>
            <color rgb="FFFF3333"/>
            <rFont val="Arial"/>
            <family val="2"/>
          </rPr>
          <t xml:space="preserve">689. Engagements à réaliser sur ressources affectées :
</t>
        </r>
        <r>
          <rPr>
            <sz val="10"/>
            <rFont val="Arial"/>
            <family val="2"/>
          </rPr>
          <t>Engagements à réaliser sur subvention attribuées.
Engagements à réaliser sur dons manuels affectés.
Engagements à réaliser sur legs et donations  afffectés.</t>
        </r>
      </text>
    </comment>
    <comment ref="D29" authorId="0" shapeId="0" xr:uid="{00000000-0006-0000-1100-000015000000}">
      <text>
        <r>
          <rPr>
            <b/>
            <sz val="10"/>
            <color rgb="FFFF0000"/>
            <rFont val="Arial"/>
            <family val="2"/>
          </rPr>
          <t xml:space="preserve">781. </t>
        </r>
        <r>
          <rPr>
            <sz val="10"/>
            <color rgb="FFFF0000"/>
            <rFont val="Arial"/>
            <family val="2"/>
          </rPr>
          <t xml:space="preserve">Reprises sur amortissements et provisions (à inscrire dans les produits d’exploitation) :
</t>
        </r>
        <r>
          <rPr>
            <sz val="10"/>
            <rFont val="Arial"/>
            <family val="2"/>
          </rPr>
          <t xml:space="preserve">Reprises sur amortissements des immobilisations incorporelles et corporelles.
Reprises sur provisions pour risques et charges d’exploitation.
Reprises sur provisions pour dépréciation des immobilisations incorporelles et corporelles.
Reprises sur provisions pour dépréciation des actifs circulants
</t>
        </r>
        <r>
          <rPr>
            <b/>
            <sz val="10"/>
            <color rgb="FFFF0000"/>
            <rFont val="Arial"/>
            <family val="2"/>
          </rPr>
          <t xml:space="preserve">786. </t>
        </r>
        <r>
          <rPr>
            <sz val="10"/>
            <color rgb="FFFF0000"/>
            <rFont val="Arial"/>
            <family val="2"/>
          </rPr>
          <t xml:space="preserve">Reprises sur provisions (à inscrire dans les produits financiers) :
</t>
        </r>
        <r>
          <rPr>
            <sz val="10"/>
            <rFont val="Arial"/>
            <family val="2"/>
          </rPr>
          <t xml:space="preserve">Reprises sur provisions pour dépréciation des éléments financiers.
Immobilisations financières.
Valeurs mobilières de placement.
</t>
        </r>
        <r>
          <rPr>
            <b/>
            <sz val="10"/>
            <color rgb="FFFF0000"/>
            <rFont val="Arial"/>
            <family val="2"/>
          </rPr>
          <t xml:space="preserve">787. </t>
        </r>
        <r>
          <rPr>
            <sz val="10"/>
            <color rgb="FFFF0000"/>
            <rFont val="Arial"/>
            <family val="2"/>
          </rPr>
          <t xml:space="preserve">Reprises sur provisions (à inscrire dans les produits exceptionnels)
</t>
        </r>
        <r>
          <rPr>
            <sz val="10"/>
            <rFont val="Arial"/>
            <family val="2"/>
          </rPr>
          <t>reprises sur provisions pour dépréciations exceptionnelles.
Report des ressources non utilisées des exercices antérieurs (à éclater).</t>
        </r>
      </text>
    </comment>
  </commentList>
</comments>
</file>

<file path=xl/sharedStrings.xml><?xml version="1.0" encoding="utf-8"?>
<sst xmlns="http://schemas.openxmlformats.org/spreadsheetml/2006/main" count="1036" uniqueCount="313">
  <si>
    <t>MODE D'EMPLOI</t>
  </si>
  <si>
    <t xml:space="preserve">PREALABLE </t>
  </si>
  <si>
    <t xml:space="preserve">Les subventions versées par une collectivité locale ou le CCAS sont facultatives, c'est à dire soumises à l'unique appréciation de la Ville / du CCAS, précaires car elles ne sont en aucun cas automatiquement reconduites l'année suivante, et conditionnelles car elles doivent obéir à certaines conditions de légalité telles que l'existence d'un intérêt public et communal. La rédaction et l'envoi des imprimés de demandes de subvention ne créera, en aucun cas pour la Ville/ le CCAS, l'obligation d'octroyer une subvention. L'attribution d'une subvention publique impose des obligations aux bénéficiaires, en matière notamment de justification de l'utilisation de l'aide allouée : transmission des documents comptables, rapport d'activités...                                                                                                                                                                                  </t>
  </si>
  <si>
    <t xml:space="preserve">Le principe de décision concernant les demandes de subventions aux associations non sportives pour la ville d'Eybens : sont votées avec le Budget Primitif les subventions de fonctionnement. Les demandes de subventions à projets sont votées dans un second temps, et sur présentation du bilan, afin de mieux appréhender l'ensemble des projets. L'équipe municipale sera très attentive aux dossiers de présentation de ces projets, qui devront donner suffisamment d'éléments pour juger d'une attribution et de son montant.  Les attributions et les montants de subventions ne sont pas systématiques. Ainsi, une association pourra recevoir un fort soutien de la Ville concernant un projet sur une année, et une autre association qui n'aura pas eu l'aide escomptée cette année pourra se voir attribuer un soutien fort de la Ville l'année suivante. </t>
  </si>
  <si>
    <t>Pourquoi ce formulaire, en format feuille de calcul ?</t>
  </si>
  <si>
    <t>La Ville  et le CCAS souhaitent  modifier leurs relations aux associations pour plus d'équité et de transparence pour les aides qu'ils leur accordent (subventions et contributions en nature). Pour collecter et traiter les données nécessaires, la feuille de calcul est l'outil le plus adapté.</t>
  </si>
  <si>
    <t xml:space="preserve">Si vous rencontrez des difficultés à remplir votre demande de subventions, nous vous proposons deux créneaux d'accompagnement à la Grange du Chateau, 8 rue du chateau: 
  - le  mardi 26 septembre de 18 à 20h
  - le jeudi 19 octobre de 14 à 16h </t>
  </si>
  <si>
    <t>Pour nous contacter, pour les associations culturelles : 04 76 62 02 14 -  Pour les autres associations : 04 76 60 76 59</t>
  </si>
  <si>
    <t>Attention, vous devez vous rendre à ces rendez-vous munis des données nécessaires à son remplissage.</t>
  </si>
  <si>
    <t>Comment remplir ce formulaire ?</t>
  </si>
  <si>
    <t>Chaque fiche comprend des cases à remplir qui sont symbolisées par cette couleur :</t>
  </si>
  <si>
    <t>Certaines cases plus foncées signifient que si la case n'est pas remplie, vous risquez d'être pénalisés lors du calcul de la subvention :</t>
  </si>
  <si>
    <t>Attention, toutes les fiches budget non ou mal remplies pourraient également vous pénaliser.</t>
  </si>
  <si>
    <t>Normalement, vous ne devez pas avoir accès aux autres cases. Dans les tableaux budgétaires, certaines formules de calcul ont été créées pour faciliter le remplissage des formulaires, vous n'avez pas accès à ces cases (blanches)</t>
  </si>
  <si>
    <t xml:space="preserve">Enfin, toujours pour vous aider, certaines cases sont accompagnées de commentaires :  </t>
  </si>
  <si>
    <r>
      <rPr>
        <b/>
        <u/>
        <sz val="9"/>
        <rFont val="Tahoma"/>
        <family val="2"/>
      </rPr>
      <t>Après le dépôt du dossier</t>
    </r>
    <r>
      <rPr>
        <sz val="10"/>
        <rFont val="Calibri"/>
        <family val="2"/>
      </rPr>
      <t> :</t>
    </r>
  </si>
  <si>
    <t>Celui-ci sera instruit en novembre/décembre par les services puis par les élus dans le cadre d'une commission en janvier. A l'issue de celle-ci, une proposition de subvention dans le cadre du Budget Primitif de la ville sera présenté au Conseil Municipal de mars. Après le vote du budget, vous serez avisé par courrier de la décision prise par la Municipalité, ainsi que des modalités de versement.</t>
  </si>
  <si>
    <t xml:space="preserve">Pour les subventions à projet : les élus prendront connaissance des projets et affecteront des montants dans une enveloppe de réserve. </t>
  </si>
  <si>
    <t>Quelles fiches remplir ?</t>
  </si>
  <si>
    <t>Pour toutes les associations</t>
  </si>
  <si>
    <t>Pour une demande de subvention de fonctionnement</t>
  </si>
  <si>
    <t>Pour une demande de subvention à projet</t>
  </si>
  <si>
    <t>si deuxième projet</t>
  </si>
  <si>
    <t>si troisième projet</t>
  </si>
  <si>
    <t>Attestation</t>
  </si>
  <si>
    <t>x</t>
  </si>
  <si>
    <t>Fiche 1 – Informations générales</t>
  </si>
  <si>
    <t>Fiche 2 – Données associatives</t>
  </si>
  <si>
    <t>Fiche 3 – Demandes de mises à disposition pour 2023-24</t>
  </si>
  <si>
    <t>Fiche 4 – Budget réalisé 2023</t>
  </si>
  <si>
    <t>Fiche 5 – Budget prévisionnel 2024</t>
  </si>
  <si>
    <t>Fiche 6A1 – Fiche projet 1</t>
  </si>
  <si>
    <t>Fiche 6A2 – Fiche BP projet 1</t>
  </si>
  <si>
    <t>Fiche 6A3 – Fiche BR projet 1</t>
  </si>
  <si>
    <t>renvoyer après réalisation du projet</t>
  </si>
  <si>
    <t>Fiche 6A4 – Fiche Bilan projet 1</t>
  </si>
  <si>
    <t>Fiche 6B1 – Fiche projet 2</t>
  </si>
  <si>
    <t>Fiche 6B2 – Fiche BP projet 2</t>
  </si>
  <si>
    <t>Fiche 6B3 – Fiche BR projet 2</t>
  </si>
  <si>
    <t>Fiche 6B4 – Fiche Bilan projet 2</t>
  </si>
  <si>
    <t>Fiche 6C1 – Fiche projet 3</t>
  </si>
  <si>
    <t>Fiche 6C2 – Fiche BP projet 3</t>
  </si>
  <si>
    <t>Fiche 6C3 – Fiche Bilan projet 3</t>
  </si>
  <si>
    <t>Fiche 6C4 – Fiche BR projet 3</t>
  </si>
  <si>
    <t xml:space="preserve">Attestation sur l'honneur  </t>
  </si>
  <si>
    <t>Celle-ci doit obligatoirement être remplie pour toutes les demandes (initiale ou renouvellement) et quel que soit le montant de la subvention sollicitée.</t>
  </si>
  <si>
    <t>Toute fausse déclaration est passible de peines d'emprisonnement et d'amendes prévues par les articles 441-6 et 441-7 du code pénal.</t>
  </si>
  <si>
    <t>Je soussigné (Nom et Prénom)</t>
  </si>
  <si>
    <t>Fonction au sein de l'association :</t>
  </si>
  <si>
    <t>Représentant(e) légal(e) de l’association,</t>
  </si>
  <si>
    <t>- Certifie que l'association est régulièrement déclarée ;</t>
  </si>
  <si>
    <t>- Certifie que l’association est en règle au regard de l’ensemble des déclarations sociales et fiscales ainsi que des cotisations et paiements correspondants ;</t>
  </si>
  <si>
    <t>- Certifie exactes les informations du présent dossier ;</t>
  </si>
  <si>
    <t>- Précise que cette subvention, si elle est accordée, devra être versée sur le compte bancaire de l’association :</t>
  </si>
  <si>
    <t>Nom du titulaire du compte :</t>
  </si>
  <si>
    <t>Domicilialtion :</t>
  </si>
  <si>
    <t>Code Banque</t>
  </si>
  <si>
    <t>Code Guichet</t>
  </si>
  <si>
    <t>Numéro de compte</t>
  </si>
  <si>
    <t>Clé RIB</t>
  </si>
  <si>
    <t xml:space="preserve">Fait à Eybens, le </t>
  </si>
  <si>
    <t>Signature :</t>
  </si>
  <si>
    <r>
      <rPr>
        <b/>
        <sz val="22"/>
        <color rgb="FFFFFFFF"/>
        <rFont val="Tahoma"/>
        <family val="2"/>
      </rPr>
      <t xml:space="preserve">Liste des pièces </t>
    </r>
    <r>
      <rPr>
        <b/>
        <u/>
        <sz val="22"/>
        <color rgb="FFFF0000"/>
        <rFont val="Tahoma"/>
        <family val="2"/>
      </rPr>
      <t xml:space="preserve">obligatoires </t>
    </r>
    <r>
      <rPr>
        <b/>
        <sz val="22"/>
        <color rgb="FFFFFFFF"/>
        <rFont val="Tahoma"/>
        <family val="2"/>
      </rPr>
      <t>à joindre</t>
    </r>
  </si>
  <si>
    <t xml:space="preserve"> 1/ Composition du Conseil d’Administration de l’année en cours (nom, prénom, coordonnées et  fonctions dans l’association). </t>
  </si>
  <si>
    <r>
      <t xml:space="preserve"> 2/ </t>
    </r>
    <r>
      <rPr>
        <sz val="12"/>
        <rFont val="Tahoma"/>
        <family val="2"/>
      </rPr>
      <t>Rapport moral et/ou rapport d’activité et rapport financier</t>
    </r>
  </si>
  <si>
    <t xml:space="preserve"> 3/ Compte-rendu de la dernière Assemblée Générale – Date de la dernière AG :     </t>
  </si>
  <si>
    <t xml:space="preserve">4/ Charte des associations soutenues par la Ville d'Eybens </t>
  </si>
  <si>
    <t>5/ Si pas encore signé par le.a Président.e en fonction, le Contrat d'engagement républicain</t>
  </si>
  <si>
    <r>
      <t xml:space="preserve"> 6/ Si modification, </t>
    </r>
    <r>
      <rPr>
        <sz val="12"/>
        <rFont val="Tahoma"/>
        <family val="2"/>
      </rPr>
      <t xml:space="preserve">Statuts de l’association  </t>
    </r>
  </si>
  <si>
    <r>
      <t xml:space="preserve"> 7/ </t>
    </r>
    <r>
      <rPr>
        <sz val="12"/>
        <rFont val="Tahoma"/>
        <family val="2"/>
      </rPr>
      <t>Relevé d’Identité Bancaire avec IBAN (</t>
    </r>
    <r>
      <rPr>
        <b/>
        <sz val="12"/>
        <rFont val="Tahoma"/>
        <family val="2"/>
      </rPr>
      <t>obligatoire chaque année</t>
    </r>
    <r>
      <rPr>
        <sz val="12"/>
        <rFont val="Tahoma"/>
        <family val="2"/>
      </rPr>
      <t xml:space="preserve">). </t>
    </r>
  </si>
  <si>
    <r>
      <t xml:space="preserve">8/ </t>
    </r>
    <r>
      <rPr>
        <sz val="12"/>
        <rFont val="Tahoma"/>
        <family val="2"/>
      </rPr>
      <t xml:space="preserve">État de la trésorerie en fin d’exercice (en caisse, compte bancaire, livret de dépôt, autres avoirs) : </t>
    </r>
  </si>
  <si>
    <t xml:space="preserve">  1 -</t>
  </si>
  <si>
    <t xml:space="preserve"> Informations  générales</t>
  </si>
  <si>
    <t>Pour bénéficer d'une subvention, vous devez disposer obligatoirement :</t>
  </si>
  <si>
    <r>
      <rPr>
        <b/>
        <sz val="10"/>
        <rFont val="Arial"/>
        <family val="2"/>
      </rPr>
      <t xml:space="preserve"> </t>
    </r>
    <r>
      <rPr>
        <b/>
        <sz val="10"/>
        <rFont val="Webdings"/>
        <family val="1"/>
        <charset val="2"/>
      </rPr>
      <t>4</t>
    </r>
    <r>
      <rPr>
        <b/>
        <sz val="10"/>
        <rFont val="Arial"/>
        <family val="2"/>
      </rPr>
      <t xml:space="preserve">d'un N° SIRET :  </t>
    </r>
  </si>
  <si>
    <r>
      <rPr>
        <b/>
        <sz val="7"/>
        <rFont val="Arial"/>
        <family val="2"/>
      </rPr>
      <t xml:space="preserve">Obligatoire pour le versement de la subvention. </t>
    </r>
    <r>
      <rPr>
        <i/>
        <sz val="7"/>
        <rFont val="Arial"/>
        <family val="2"/>
      </rPr>
      <t xml:space="preserve">Si vous n’en avez pas, il vous faut le demander à la direction régionale de l’INSEE. Cette démarche est gratuite (annuaire des directions régionales sur </t>
    </r>
    <r>
      <rPr>
        <i/>
        <sz val="7"/>
        <color rgb="FF0000FF"/>
        <rFont val="Arial"/>
        <family val="2"/>
      </rPr>
      <t>http://www.insee.fr</t>
    </r>
    <r>
      <rPr>
        <i/>
        <sz val="7"/>
        <rFont val="Arial"/>
        <family val="2"/>
      </rPr>
      <t>)</t>
    </r>
  </si>
  <si>
    <r>
      <rPr>
        <b/>
        <sz val="10"/>
        <rFont val="Arial"/>
        <family val="2"/>
      </rPr>
      <t xml:space="preserve"> </t>
    </r>
    <r>
      <rPr>
        <b/>
        <sz val="10"/>
        <rFont val="Webdings"/>
        <family val="1"/>
        <charset val="2"/>
      </rPr>
      <t>4</t>
    </r>
    <r>
      <rPr>
        <b/>
        <sz val="10"/>
        <rFont val="Arial"/>
        <family val="2"/>
      </rPr>
      <t xml:space="preserve"> d'un N° RNA ou à défaut, du N° de récipissé en préfecture :</t>
    </r>
  </si>
  <si>
    <t>Le numéro RNA (répertoire national des associations) est attribué à l’occasion des enregistrements de création ou modification en préfecture. Ces références constitueront vos identifiants dans vos relations avec les services administratifs.</t>
  </si>
  <si>
    <t>Nom de l'association</t>
  </si>
  <si>
    <t>Objet de l'association</t>
  </si>
  <si>
    <t>Adresse du siège</t>
  </si>
  <si>
    <t>Téléphone</t>
  </si>
  <si>
    <t>Adresse mail</t>
  </si>
  <si>
    <t>Adresse site internet</t>
  </si>
  <si>
    <t>NOM et Prénom du Président</t>
  </si>
  <si>
    <t xml:space="preserve">Adresse </t>
  </si>
  <si>
    <r>
      <rPr>
        <sz val="10"/>
        <rFont val="Tahoma"/>
        <family val="2"/>
      </rPr>
      <t xml:space="preserve">Tél </t>
    </r>
    <r>
      <rPr>
        <b/>
        <sz val="8"/>
        <rFont val="Tahoma"/>
        <family val="2"/>
      </rPr>
      <t>(journée et domicile)</t>
    </r>
  </si>
  <si>
    <t>NOM et Prénom du Trésorier</t>
  </si>
  <si>
    <t>NOM et Prénom du Secrétaire</t>
  </si>
  <si>
    <t xml:space="preserve"> 2 -</t>
  </si>
  <si>
    <t xml:space="preserve">    Données associatives</t>
  </si>
  <si>
    <t xml:space="preserve">Nombre de bénéficiaires en date du : </t>
  </si>
  <si>
    <t>-18 ans</t>
  </si>
  <si>
    <t>19- 60 ans</t>
  </si>
  <si>
    <t>+ 60 ans</t>
  </si>
  <si>
    <t>TOTAL</t>
  </si>
  <si>
    <t>Eybinois</t>
  </si>
  <si>
    <t>Extérieurs</t>
  </si>
  <si>
    <t xml:space="preserve">Femmes : </t>
  </si>
  <si>
    <t>Hommes :</t>
  </si>
  <si>
    <t>Précisez l'origine géographique des bénéficiaires/adhérents non-eybinois :</t>
  </si>
  <si>
    <t>Bresson</t>
  </si>
  <si>
    <t>Brié</t>
  </si>
  <si>
    <t>Echirolles</t>
  </si>
  <si>
    <t>Herbeys</t>
  </si>
  <si>
    <t>Gières</t>
  </si>
  <si>
    <t>Poisat</t>
  </si>
  <si>
    <t>SMH</t>
  </si>
  <si>
    <t>Seyssinet</t>
  </si>
  <si>
    <t>Seyssins</t>
  </si>
  <si>
    <t>Vizille</t>
  </si>
  <si>
    <t>Autres :</t>
  </si>
  <si>
    <t>Tarif annuel de l'adhésion :</t>
  </si>
  <si>
    <t xml:space="preserve">Pratiquez-vous des tarifs préférentiels ? </t>
  </si>
  <si>
    <r>
      <rPr>
        <u/>
        <sz val="10"/>
        <rFont val="Tahoma"/>
        <family val="2"/>
      </rPr>
      <t>Si oui</t>
    </r>
    <r>
      <rPr>
        <sz val="10"/>
        <rFont val="Tahoma"/>
        <family val="2"/>
      </rPr>
      <t xml:space="preserve">, selon quels critères (âge, situation sociale, ...) : </t>
    </r>
  </si>
  <si>
    <t>Tarif spécifique Eybinois :</t>
  </si>
  <si>
    <t>Autre :</t>
  </si>
  <si>
    <t>Moyens humains de l'association :</t>
  </si>
  <si>
    <t>Nombre de bénévoles :</t>
  </si>
  <si>
    <t>Nombre d'heures bénévoles :</t>
  </si>
  <si>
    <t>Nombre de salariés :</t>
  </si>
  <si>
    <t>3 -</t>
  </si>
  <si>
    <t>Demande de mises à disposition pour 2023/2024</t>
  </si>
  <si>
    <t>Moyens mis à disposition par la Ville en 2024/24 :</t>
  </si>
  <si>
    <t>1- Mises à disposition ou locations de salles</t>
  </si>
  <si>
    <t>Salles</t>
  </si>
  <si>
    <t>Ponctuelle/annuelle</t>
  </si>
  <si>
    <t>Fréquence</t>
  </si>
  <si>
    <t>fréquence si ponctuel</t>
  </si>
  <si>
    <t>Modalité de mise à disposition</t>
  </si>
  <si>
    <t>fois/an</t>
  </si>
  <si>
    <t>2- Mises à dispositions diverses (techniciens, transport/manutention, matériels,…)</t>
  </si>
  <si>
    <t xml:space="preserve">Objet(s) de la mise à disposition </t>
  </si>
  <si>
    <t>4 -</t>
  </si>
  <si>
    <t xml:space="preserve">    Budget réalisé 2023</t>
  </si>
  <si>
    <t>Si l’exercice de l’association est différent de l’année civile, préciser les dates de début et de fin d’exercice. Le total des charges doit être égal au total des produits.</t>
  </si>
  <si>
    <t>Date de début de l'exercice :</t>
  </si>
  <si>
    <t xml:space="preserve">Date de fin de l'exercice : </t>
  </si>
  <si>
    <t>CHARGES</t>
  </si>
  <si>
    <t xml:space="preserve">Montant </t>
  </si>
  <si>
    <t>PRODUITS</t>
  </si>
  <si>
    <t>Montant</t>
  </si>
  <si>
    <t>CHARGES DIRECTES</t>
  </si>
  <si>
    <t>RESSOURCES DIRECTES</t>
  </si>
  <si>
    <t>60 – Achats</t>
  </si>
  <si>
    <t>70 – Vente de produits finis,  de marchandises, prestations de services</t>
  </si>
  <si>
    <t>Prestations de services</t>
  </si>
  <si>
    <t>Achats matières et fournitures</t>
  </si>
  <si>
    <r>
      <rPr>
        <b/>
        <sz val="10"/>
        <color rgb="FF330099"/>
        <rFont val="Tahoma"/>
        <family val="2"/>
      </rPr>
      <t>74- Subventions d’exploitation</t>
    </r>
    <r>
      <rPr>
        <b/>
        <vertAlign val="superscript"/>
        <sz val="10"/>
        <color rgb="FFFF3300"/>
        <rFont val="Tahoma"/>
        <family val="2"/>
      </rPr>
      <t xml:space="preserve"> (1)</t>
    </r>
  </si>
  <si>
    <t>Autres fournitures</t>
  </si>
  <si>
    <t>Etat  : précisez le(s) ministère(s) sollicité(s) :</t>
  </si>
  <si>
    <t>61 - Services extérieurs</t>
  </si>
  <si>
    <t>Locations</t>
  </si>
  <si>
    <t>Entretien et réparation</t>
  </si>
  <si>
    <t>Assurance</t>
  </si>
  <si>
    <t>Département(s)  :</t>
  </si>
  <si>
    <t xml:space="preserve">Autres </t>
  </si>
  <si>
    <t>- CD 38</t>
  </si>
  <si>
    <t>62 - Autres services extérieurs</t>
  </si>
  <si>
    <t>Autres départements :</t>
  </si>
  <si>
    <t>Rémunérations intermédiaires et honoraires</t>
  </si>
  <si>
    <t>Frais postaux, téléphone, internet</t>
  </si>
  <si>
    <t>Commune(s)  :</t>
  </si>
  <si>
    <t>Déplacements, missions, réception</t>
  </si>
  <si>
    <t>Ville d'Eybens</t>
  </si>
  <si>
    <t>Autres villes :</t>
  </si>
  <si>
    <t>63 - Impôts et taxes</t>
  </si>
  <si>
    <t>Impôts et taxes sur rémunération</t>
  </si>
  <si>
    <t>Autres établissements publics</t>
  </si>
  <si>
    <t>Précisez lesquels :</t>
  </si>
  <si>
    <t>64- Charges de personnel</t>
  </si>
  <si>
    <t xml:space="preserve">Autres privés </t>
  </si>
  <si>
    <t>Rémunération des personnels,</t>
  </si>
  <si>
    <t>Charges sociales</t>
  </si>
  <si>
    <t>Autres charges de personnel</t>
  </si>
  <si>
    <r>
      <rPr>
        <b/>
        <sz val="10"/>
        <color rgb="FF330099"/>
        <rFont val="Arial"/>
        <family val="2"/>
      </rPr>
      <t xml:space="preserve">65- Autres charges de gestion courante – </t>
    </r>
    <r>
      <rPr>
        <b/>
        <i/>
        <sz val="10"/>
        <color rgb="FF330099"/>
        <rFont val="Arial"/>
        <family val="2"/>
      </rPr>
      <t>charges liées à la vie associative</t>
    </r>
  </si>
  <si>
    <t>75 - Autres produits de gestion courante</t>
  </si>
  <si>
    <t>66- Charges financières</t>
  </si>
  <si>
    <t>Dont cotisations, dons manuels ou legs</t>
  </si>
  <si>
    <t>67- Charges exceptionnelles</t>
  </si>
  <si>
    <t>76 - Produits financiers</t>
  </si>
  <si>
    <t>68- Dotations</t>
  </si>
  <si>
    <t>78 - Reprises sur amortissements et provisions</t>
  </si>
  <si>
    <t>TOTAL DES CHARGES</t>
  </si>
  <si>
    <t>TOTAL DES PRODUITS</t>
  </si>
  <si>
    <t>Résultat – Solde créditeur (exédent)</t>
  </si>
  <si>
    <t>Résultat – Solde débiteur (déficit)</t>
  </si>
  <si>
    <t>CONTRIBUTIONS VOLONTAIRES</t>
  </si>
  <si>
    <t>86- Emplois des contributions volontaires en nature</t>
  </si>
  <si>
    <t>87 - Contributions volontaires en nature</t>
  </si>
  <si>
    <t>Secours en nature</t>
  </si>
  <si>
    <t>Bénévolat</t>
  </si>
  <si>
    <t>Mise à disposition gratuite de biens et prestations</t>
  </si>
  <si>
    <t>Prestations en nature</t>
  </si>
  <si>
    <t>Personnel bénévole</t>
  </si>
  <si>
    <t>Dons en nature</t>
  </si>
  <si>
    <t xml:space="preserve">TOTAL </t>
  </si>
  <si>
    <t>(1) L’attention du demandeur est appelée sur le fait que les indications sur les financements demandés auprès d’autres financeurs publics valent déclaration sur l’honneur et tiennent lieu de justificatifs. Aucun document complémentaire ne sera demandé si cette partie est complétée en indiquant les autres services et collectivités sollicitées.</t>
  </si>
  <si>
    <t>5 -</t>
  </si>
  <si>
    <t>Budget prévisionnel 2024</t>
  </si>
  <si>
    <t>Le total des charges doit être égal au total des produits.</t>
  </si>
  <si>
    <r>
      <t>6</t>
    </r>
    <r>
      <rPr>
        <b/>
        <sz val="28"/>
        <color rgb="FFFFFFFF"/>
        <rFont val="Tahoma"/>
        <family val="2"/>
      </rPr>
      <t>A1</t>
    </r>
    <r>
      <rPr>
        <b/>
        <sz val="36"/>
        <color rgb="FFFFFFFF"/>
        <rFont val="Tahoma"/>
        <family val="2"/>
      </rPr>
      <t xml:space="preserve"> -</t>
    </r>
  </si>
  <si>
    <t>Projet 1 – 2024</t>
  </si>
  <si>
    <t>Intitulé du projet :</t>
  </si>
  <si>
    <t>Montant de la subvention demandée :</t>
  </si>
  <si>
    <t>Personne chargée de la gestion du projet :</t>
  </si>
  <si>
    <t xml:space="preserve">Nom : </t>
  </si>
  <si>
    <t xml:space="preserve">Adresse : </t>
  </si>
  <si>
    <t>Prénom :</t>
  </si>
  <si>
    <t xml:space="preserve">Mail : </t>
  </si>
  <si>
    <t xml:space="preserve">Téléphone : </t>
  </si>
  <si>
    <r>
      <rPr>
        <b/>
        <sz val="10"/>
        <rFont val="Arial"/>
        <family val="2"/>
      </rPr>
      <t>Objectifs et descriptif du projet</t>
    </r>
    <r>
      <rPr>
        <b/>
        <sz val="11"/>
        <rFont val="Arial"/>
        <family val="2"/>
      </rPr>
      <t> </t>
    </r>
    <r>
      <rPr>
        <i/>
        <sz val="9"/>
        <rFont val="Arial"/>
        <family val="2"/>
      </rPr>
      <t>(</t>
    </r>
    <r>
      <rPr>
        <i/>
        <sz val="9"/>
        <color rgb="FF000000"/>
        <rFont val="Arial"/>
        <family val="2"/>
      </rPr>
      <t xml:space="preserve">Présentation de l'action, à quel(s) besoin(s) cela répond ? Qui a identifié ce besoin (association, usager, etc...) ? Modalités) </t>
    </r>
    <r>
      <rPr>
        <sz val="11"/>
        <rFont val="Arial"/>
        <family val="2"/>
      </rPr>
      <t>:</t>
    </r>
  </si>
  <si>
    <t>Public bénéficiaire envisagé :</t>
  </si>
  <si>
    <t>Nombre :</t>
  </si>
  <si>
    <t xml:space="preserve">Type : </t>
  </si>
  <si>
    <t>Lieu de réalisation du projet :</t>
  </si>
  <si>
    <t>Si le projet se déroule hors Eybens, comment comptez-vous valoriser l'aide de la Ville ?</t>
  </si>
  <si>
    <r>
      <rPr>
        <b/>
        <sz val="10"/>
        <color rgb="FF000000"/>
        <rFont val="Tahoma"/>
        <family val="2"/>
      </rPr>
      <t xml:space="preserve">Durée prévue </t>
    </r>
    <r>
      <rPr>
        <i/>
        <sz val="9"/>
        <color rgb="FF000000"/>
        <rFont val="Tahoma"/>
        <family val="2"/>
      </rPr>
      <t>(Date de mise en œuvre, durée, échéancier)</t>
    </r>
    <r>
      <rPr>
        <sz val="10"/>
        <color rgb="FF000000"/>
        <rFont val="Tahoma"/>
        <family val="2"/>
      </rPr>
      <t> :</t>
    </r>
  </si>
  <si>
    <r>
      <rPr>
        <b/>
        <sz val="10"/>
        <color rgb="FF000000"/>
        <rFont val="Tahoma"/>
        <family val="2"/>
      </rPr>
      <t>Méthode d'évaluation</t>
    </r>
    <r>
      <rPr>
        <sz val="10"/>
        <color rgb="FF000000"/>
        <rFont val="Tahoma"/>
        <family val="2"/>
      </rPr>
      <t xml:space="preserve"> </t>
    </r>
    <r>
      <rPr>
        <i/>
        <sz val="9"/>
        <color rgb="FF000000"/>
        <rFont val="Tahoma"/>
        <family val="2"/>
      </rPr>
      <t>(indicateurs quantitatifs et qualitatifs choisis au regard des objectifs) :</t>
    </r>
  </si>
  <si>
    <r>
      <rPr>
        <b/>
        <sz val="10"/>
        <color rgb="FF000000"/>
        <rFont val="Tahoma"/>
        <family val="2"/>
      </rPr>
      <t xml:space="preserve">Moyens nécessaires pour réaliser le projet </t>
    </r>
    <r>
      <rPr>
        <i/>
        <sz val="9"/>
        <color rgb="FF000000"/>
        <rFont val="Tahoma"/>
        <family val="2"/>
      </rPr>
      <t>(logistiques)</t>
    </r>
    <r>
      <rPr>
        <sz val="10"/>
        <color rgb="FF000000"/>
        <rFont val="Tahoma"/>
        <family val="2"/>
      </rPr>
      <t> :</t>
    </r>
  </si>
  <si>
    <t>Nombre d'heures bénévoles envisagées :</t>
  </si>
  <si>
    <t>Partenaires eybinois :</t>
  </si>
  <si>
    <t>Ville :</t>
  </si>
  <si>
    <t>Collectifs d'habitants Eybinois :</t>
  </si>
  <si>
    <t>Association(s)  :</t>
  </si>
  <si>
    <t>Établissements scolaires :</t>
  </si>
  <si>
    <t xml:space="preserve">Autres, non eybinois : </t>
  </si>
  <si>
    <t>Envisagez-vous d'apporter une dimension écologique à votre projet ?</t>
  </si>
  <si>
    <t>Si oui,  laquelle ?</t>
  </si>
  <si>
    <t xml:space="preserve">Envisagez-vous de mettre un place un/des dispositif(s) particulier pour rendre votre projet accessible aux personnes porteuses de handicap ou en situation de fragilité sociale ? </t>
  </si>
  <si>
    <t>Si oui, le(s)quel(s)?</t>
  </si>
  <si>
    <t>6A2 -</t>
  </si>
  <si>
    <t>Budget prévisionnel Projet 1</t>
  </si>
  <si>
    <t>Précsiez lesquels :</t>
  </si>
  <si>
    <r>
      <rPr>
        <b/>
        <sz val="28"/>
        <color rgb="FFFFFFFF"/>
        <rFont val="Tahoma"/>
        <family val="2"/>
      </rPr>
      <t>6A3</t>
    </r>
    <r>
      <rPr>
        <b/>
        <sz val="36"/>
        <color rgb="FFFFFFFF"/>
        <rFont val="Tahoma"/>
        <family val="2"/>
      </rPr>
      <t xml:space="preserve"> -</t>
    </r>
  </si>
  <si>
    <t xml:space="preserve">    Budget réalisé - Projet 1</t>
  </si>
  <si>
    <r>
      <t>6A4</t>
    </r>
    <r>
      <rPr>
        <b/>
        <sz val="36"/>
        <color rgb="FFFFFFFF"/>
        <rFont val="Tahoma"/>
        <family val="2"/>
      </rPr>
      <t xml:space="preserve"> -</t>
    </r>
  </si>
  <si>
    <t>BILAN Projet 1 -2024</t>
  </si>
  <si>
    <t>Montant de la subvention attribuée :</t>
  </si>
  <si>
    <r>
      <t>Bilan et évaluation (</t>
    </r>
    <r>
      <rPr>
        <b/>
        <i/>
        <sz val="9"/>
        <color rgb="FF000000"/>
        <rFont val="Tahoma"/>
        <family val="2"/>
      </rPr>
      <t xml:space="preserve">selon les indicateurs choisis, fiche 6A1) </t>
    </r>
    <r>
      <rPr>
        <b/>
        <sz val="10"/>
        <rFont val="Tahoma"/>
        <family val="2"/>
      </rPr>
      <t>:</t>
    </r>
  </si>
  <si>
    <t>Objectifs atteints ?</t>
  </si>
  <si>
    <t>Public bénéficiaire  :</t>
  </si>
  <si>
    <t>Si le projet s'est déroulé hors Eybens, de quelle manière avez-vous valorisé l'aide de la Ville ?</t>
  </si>
  <si>
    <r>
      <t xml:space="preserve">Durée </t>
    </r>
    <r>
      <rPr>
        <i/>
        <sz val="9"/>
        <color rgb="FF000000"/>
        <rFont val="Tahoma"/>
        <family val="2"/>
      </rPr>
      <t>(Date et planning de mise en œuvre, durée)</t>
    </r>
    <r>
      <rPr>
        <sz val="10"/>
        <color rgb="FF000000"/>
        <rFont val="Tahoma"/>
        <family val="2"/>
      </rPr>
      <t> :</t>
    </r>
  </si>
  <si>
    <t>Nombre d'heures bénévoles réalisées :</t>
  </si>
  <si>
    <t>Avez-vous apporté une dimension écologique à votre projet ?</t>
  </si>
  <si>
    <t xml:space="preserve">Si oui,  laquelle ? </t>
  </si>
  <si>
    <t xml:space="preserve">Avez-vous mis un place un/des dispositif(s) particulier(s) pour rendre votre projet accessible aux personnes porteuses de handicap ou en situation de fragilité sociale ? </t>
  </si>
  <si>
    <t>6B1 -</t>
  </si>
  <si>
    <t>Projet 2 – 2024</t>
  </si>
  <si>
    <r>
      <rPr>
        <b/>
        <sz val="36"/>
        <color rgb="FFFFFFFF"/>
        <rFont val="Tahoma"/>
        <family val="2"/>
      </rPr>
      <t>6</t>
    </r>
    <r>
      <rPr>
        <b/>
        <sz val="28"/>
        <color rgb="FFFFFFFF"/>
        <rFont val="Tahoma"/>
        <family val="2"/>
      </rPr>
      <t>B2</t>
    </r>
    <r>
      <rPr>
        <b/>
        <sz val="36"/>
        <color rgb="FFFFFFFF"/>
        <rFont val="Tahoma"/>
        <family val="2"/>
      </rPr>
      <t xml:space="preserve"> -</t>
    </r>
  </si>
  <si>
    <t>Budget prévisionnel - Projet 2</t>
  </si>
  <si>
    <t>6B4 -</t>
  </si>
  <si>
    <t xml:space="preserve">    Budget réalisé - Projet 2</t>
  </si>
  <si>
    <r>
      <t>6B3</t>
    </r>
    <r>
      <rPr>
        <b/>
        <sz val="36"/>
        <color rgb="FFFFFFFF"/>
        <rFont val="Tahoma"/>
        <family val="2"/>
      </rPr>
      <t xml:space="preserve"> -</t>
    </r>
  </si>
  <si>
    <t>BILAN - Projet 2</t>
  </si>
  <si>
    <r>
      <t>Bilan et évaluation (</t>
    </r>
    <r>
      <rPr>
        <b/>
        <i/>
        <sz val="9"/>
        <color rgb="FF000000"/>
        <rFont val="Tahoma"/>
        <family val="2"/>
      </rPr>
      <t xml:space="preserve">selon les indicateurs choisis, fiche 6B1) </t>
    </r>
    <r>
      <rPr>
        <b/>
        <sz val="10"/>
        <rFont val="Tahoma"/>
        <family val="2"/>
      </rPr>
      <t>:</t>
    </r>
  </si>
  <si>
    <r>
      <t>6</t>
    </r>
    <r>
      <rPr>
        <b/>
        <sz val="28"/>
        <color rgb="FFFFFFFF"/>
        <rFont val="Tahoma"/>
        <family val="2"/>
      </rPr>
      <t>C1</t>
    </r>
    <r>
      <rPr>
        <b/>
        <sz val="36"/>
        <color rgb="FFFFFFFF"/>
        <rFont val="Tahoma"/>
        <family val="2"/>
      </rPr>
      <t xml:space="preserve"> -</t>
    </r>
  </si>
  <si>
    <t>Projet 3 – 2024</t>
  </si>
  <si>
    <r>
      <t>6</t>
    </r>
    <r>
      <rPr>
        <b/>
        <sz val="28"/>
        <color rgb="FFFFFFFF"/>
        <rFont val="Tahoma"/>
        <family val="2"/>
      </rPr>
      <t>C2</t>
    </r>
    <r>
      <rPr>
        <b/>
        <sz val="36"/>
        <color rgb="FFFFFFFF"/>
        <rFont val="Tahoma"/>
        <family val="2"/>
      </rPr>
      <t xml:space="preserve"> -</t>
    </r>
  </si>
  <si>
    <t>Budget prévisionnel - Projet 3</t>
  </si>
  <si>
    <r>
      <t>6C3</t>
    </r>
    <r>
      <rPr>
        <b/>
        <sz val="36"/>
        <color rgb="FFFFFFFF"/>
        <rFont val="Tahoma"/>
        <family val="2"/>
      </rPr>
      <t xml:space="preserve"> -</t>
    </r>
  </si>
  <si>
    <t>BILAN Projet 3</t>
  </si>
  <si>
    <r>
      <t>Bilan et évaluation (</t>
    </r>
    <r>
      <rPr>
        <b/>
        <i/>
        <sz val="9"/>
        <color rgb="FF000000"/>
        <rFont val="Tahoma"/>
        <family val="2"/>
      </rPr>
      <t xml:space="preserve">selon les indicateurs choisis, fiche 6C1) </t>
    </r>
    <r>
      <rPr>
        <b/>
        <sz val="10"/>
        <rFont val="Tahoma"/>
        <family val="2"/>
      </rPr>
      <t>:</t>
    </r>
  </si>
  <si>
    <t>6C4</t>
  </si>
  <si>
    <t xml:space="preserve">    Budget réalisé - Projet 3</t>
  </si>
  <si>
    <t>SUB FONCTIONNEMENT</t>
  </si>
  <si>
    <t>ADHERENTS</t>
  </si>
  <si>
    <t>A REPORTER DANS LE TABLEAU GENERAL POUR CALCUL DE LA SUB</t>
  </si>
  <si>
    <t>COTATIONS</t>
  </si>
  <si>
    <t>A</t>
  </si>
  <si>
    <t>B</t>
  </si>
  <si>
    <t>C</t>
  </si>
  <si>
    <t>D</t>
  </si>
  <si>
    <t>E</t>
  </si>
  <si>
    <t>% eybinois</t>
  </si>
  <si>
    <t xml:space="preserve">(A) NB d'adhérents </t>
  </si>
  <si>
    <t xml:space="preserve">(B) % EYBINOIS </t>
  </si>
  <si>
    <t>BUDGET réalisé</t>
  </si>
  <si>
    <t>(C ) PAF</t>
  </si>
  <si>
    <t xml:space="preserve">(D) TARIF EYBINOIS </t>
  </si>
  <si>
    <t>Total charges</t>
  </si>
  <si>
    <t>PAF N-1</t>
  </si>
  <si>
    <t xml:space="preserve">(E) Heures bénévoles </t>
  </si>
  <si>
    <t>Total produits</t>
  </si>
  <si>
    <t>Résultat en déficit</t>
  </si>
  <si>
    <t>%</t>
  </si>
  <si>
    <t>Résultat en excédent</t>
  </si>
  <si>
    <t>Total subv eybens</t>
  </si>
  <si>
    <t>Recherche de sub</t>
  </si>
  <si>
    <t>TARIF EYBINOIS</t>
  </si>
  <si>
    <t>Heures bénévoles</t>
  </si>
  <si>
    <t>SUB PROJET 1 / PREVISIONNEL</t>
  </si>
  <si>
    <t>SUB PROJET 1 / REALISE</t>
  </si>
  <si>
    <t>BUDGET Prévisionnel</t>
  </si>
  <si>
    <t>PAF PREV</t>
  </si>
  <si>
    <t xml:space="preserve">PAF </t>
  </si>
  <si>
    <t>impli vie locale</t>
  </si>
  <si>
    <t>PAF</t>
  </si>
  <si>
    <t>Bonus éco et inclus</t>
  </si>
  <si>
    <t>Sub demandée</t>
  </si>
  <si>
    <t>implication vie locale </t>
  </si>
  <si>
    <t>Ville </t>
  </si>
  <si>
    <t>Nom à l'extérieur :</t>
  </si>
  <si>
    <t>Projet à Eybens</t>
  </si>
  <si>
    <t>total</t>
  </si>
  <si>
    <t>BONUS</t>
  </si>
  <si>
    <t>Inclusion</t>
  </si>
  <si>
    <t>Ecologie</t>
  </si>
  <si>
    <t>SUB PROJET 2 / PREVISIONNEL</t>
  </si>
  <si>
    <t>SUB PROJET 2 / REALISE</t>
  </si>
  <si>
    <t>SUB PROJET 3 / PREVISIONNEL</t>
  </si>
  <si>
    <t>SUB PROJET 3 / REALISE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</si>
</sst>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40C];[Red]\-#,##0.00\ [$€-40C]"/>
    <numFmt numFmtId="165" formatCode="#,##0\ [$€-40C];\-#,##0\ [$€-40C]"/>
    <numFmt numFmtId="166" formatCode="dd/mm/yy"/>
    <numFmt numFmtId="167" formatCode="&quot;VRAI&quot;;&quot;VRAI&quot;;&quot;FAUX&quot;"/>
  </numFmts>
  <fonts count="104">
    <font>
      <sz val="10"/>
      <name val="Arial"/>
      <family val="2"/>
    </font>
    <font>
      <u/>
      <sz val="10"/>
      <name val="Mangal"/>
      <family val="2"/>
    </font>
    <font>
      <sz val="10"/>
      <name val="Mangal"/>
      <family val="2"/>
    </font>
    <font>
      <sz val="10"/>
      <name val="Calibri"/>
      <family val="2"/>
    </font>
    <font>
      <b/>
      <sz val="22"/>
      <color rgb="FFFFFFFF"/>
      <name val="Calibri"/>
      <family val="2"/>
    </font>
    <font>
      <b/>
      <sz val="10"/>
      <name val="Calibri"/>
      <family val="2"/>
    </font>
    <font>
      <b/>
      <sz val="9"/>
      <name val="Calibri"/>
      <family val="2"/>
    </font>
    <font>
      <sz val="11"/>
      <name val="Calibri"/>
      <family val="2"/>
    </font>
    <font>
      <sz val="9"/>
      <color rgb="FFCCCCCC"/>
      <name val="Calibri"/>
      <family val="2"/>
    </font>
    <font>
      <sz val="11"/>
      <color rgb="FF000000"/>
      <name val="Calibri"/>
      <family val="2"/>
    </font>
    <font>
      <b/>
      <sz val="11"/>
      <color rgb="FFFF3333"/>
      <name val="Calibri"/>
      <family val="2"/>
    </font>
    <font>
      <sz val="10"/>
      <color rgb="FFFFFFFF"/>
      <name val="Calibri"/>
      <family val="2"/>
    </font>
    <font>
      <b/>
      <sz val="11"/>
      <color rgb="FF330099"/>
      <name val="Calibri"/>
      <family val="2"/>
    </font>
    <font>
      <b/>
      <u/>
      <sz val="9"/>
      <name val="Tahoma"/>
      <family val="2"/>
    </font>
    <font>
      <sz val="9"/>
      <color rgb="FF000000"/>
      <name val="Calibri"/>
      <family val="2"/>
    </font>
    <font>
      <b/>
      <sz val="22"/>
      <name val="Calibri"/>
      <family val="2"/>
    </font>
    <font>
      <b/>
      <sz val="11"/>
      <color rgb="FFFFFFFF"/>
      <name val="Calibri"/>
      <family val="2"/>
    </font>
    <font>
      <sz val="11"/>
      <color rgb="FFFFFFFF"/>
      <name val="Calibri"/>
      <family val="2"/>
    </font>
    <font>
      <b/>
      <sz val="11"/>
      <name val="Calibri"/>
      <family val="2"/>
    </font>
    <font>
      <sz val="10"/>
      <name val="Tahoma"/>
      <family val="2"/>
    </font>
    <font>
      <b/>
      <sz val="22"/>
      <color rgb="FFFFFFFF"/>
      <name val="Tahoma"/>
      <family val="2"/>
    </font>
    <font>
      <b/>
      <sz val="10"/>
      <name val="Tahoma"/>
      <family val="2"/>
    </font>
    <font>
      <b/>
      <i/>
      <sz val="6"/>
      <name val="Tahoma"/>
      <family val="2"/>
    </font>
    <font>
      <sz val="12"/>
      <color rgb="FF6600CC"/>
      <name val="Tahoma"/>
      <family val="2"/>
    </font>
    <font>
      <b/>
      <sz val="10"/>
      <color rgb="FF000000"/>
      <name val="Tahoma"/>
      <family val="2"/>
    </font>
    <font>
      <sz val="12"/>
      <name val="Tahoma"/>
      <family val="2"/>
    </font>
    <font>
      <b/>
      <u/>
      <sz val="22"/>
      <color rgb="FFFF0000"/>
      <name val="Tahoma"/>
      <family val="2"/>
    </font>
    <font>
      <sz val="8"/>
      <name val="Tahoma"/>
      <family val="2"/>
    </font>
    <font>
      <b/>
      <sz val="10"/>
      <color rgb="FFFF6600"/>
      <name val="Arial"/>
      <family val="2"/>
    </font>
    <font>
      <b/>
      <sz val="36"/>
      <color rgb="FFFFFFFF"/>
      <name val="Arial"/>
      <family val="2"/>
    </font>
    <font>
      <b/>
      <sz val="22"/>
      <color rgb="FFFFFFFF"/>
      <name val="Arial"/>
      <family val="2"/>
    </font>
    <font>
      <b/>
      <u/>
      <sz val="10"/>
      <color rgb="FFCC0000"/>
      <name val="Arial"/>
      <family val="2"/>
    </font>
    <font>
      <b/>
      <sz val="10"/>
      <name val="Arial"/>
      <family val="2"/>
    </font>
    <font>
      <b/>
      <sz val="10"/>
      <name val="Webdings"/>
      <family val="1"/>
      <charset val="2"/>
    </font>
    <font>
      <sz val="10"/>
      <color rgb="FFFFFFFF"/>
      <name val="Arial"/>
      <family val="2"/>
    </font>
    <font>
      <b/>
      <sz val="7"/>
      <name val="Arial"/>
      <family val="2"/>
    </font>
    <font>
      <i/>
      <sz val="7"/>
      <name val="Arial"/>
      <family val="2"/>
    </font>
    <font>
      <i/>
      <sz val="7"/>
      <color rgb="FF0000FF"/>
      <name val="Arial"/>
      <family val="2"/>
    </font>
    <font>
      <sz val="7"/>
      <name val="Arial"/>
      <family val="2"/>
    </font>
    <font>
      <b/>
      <sz val="12"/>
      <color rgb="FF6600CC"/>
      <name val="Arial"/>
      <family val="2"/>
    </font>
    <font>
      <sz val="12"/>
      <color rgb="FF6600CC"/>
      <name val="Arial"/>
      <family val="2"/>
    </font>
    <font>
      <b/>
      <sz val="12"/>
      <name val="Arial"/>
      <family val="2"/>
    </font>
    <font>
      <sz val="12"/>
      <name val="Arial"/>
      <family val="2"/>
    </font>
    <font>
      <b/>
      <sz val="8"/>
      <name val="Tahoma"/>
      <family val="2"/>
    </font>
    <font>
      <b/>
      <sz val="36"/>
      <color rgb="FFFFFFFF"/>
      <name val="Tahoma"/>
      <family val="2"/>
    </font>
    <font>
      <b/>
      <sz val="10"/>
      <color rgb="FF6600CC"/>
      <name val="Tahoma"/>
      <family val="2"/>
    </font>
    <font>
      <sz val="7"/>
      <name val="Tahoma"/>
      <family val="2"/>
    </font>
    <font>
      <b/>
      <sz val="10"/>
      <color rgb="FFFFFFFF"/>
      <name val="Tahoma"/>
      <family val="2"/>
    </font>
    <font>
      <b/>
      <sz val="10"/>
      <color rgb="FF663399"/>
      <name val="Tahoma"/>
      <family val="2"/>
    </font>
    <font>
      <b/>
      <sz val="9"/>
      <color rgb="FF000000"/>
      <name val="Tahoma"/>
      <family val="2"/>
    </font>
    <font>
      <sz val="8"/>
      <color rgb="FF000000"/>
      <name val="Tahoma"/>
      <family val="2"/>
    </font>
    <font>
      <sz val="10"/>
      <color rgb="FF000000"/>
      <name val="Tahoma"/>
      <family val="2"/>
    </font>
    <font>
      <sz val="10"/>
      <color rgb="FFFFFFFF"/>
      <name val="Tahoma"/>
      <family val="2"/>
    </font>
    <font>
      <u/>
      <sz val="10"/>
      <name val="Tahoma"/>
      <family val="2"/>
    </font>
    <font>
      <sz val="9"/>
      <color rgb="FFFFFFFF"/>
      <name val="Tahoma"/>
      <family val="2"/>
    </font>
    <font>
      <sz val="9"/>
      <name val="Tahoma"/>
      <family val="2"/>
    </font>
    <font>
      <b/>
      <sz val="12"/>
      <color rgb="FF663399"/>
      <name val="Tahoma"/>
      <family val="2"/>
    </font>
    <font>
      <b/>
      <sz val="28"/>
      <color rgb="FFFFFFFF"/>
      <name val="Tahoma"/>
      <family val="2"/>
    </font>
    <font>
      <b/>
      <i/>
      <sz val="10"/>
      <color rgb="FF330066"/>
      <name val="Arial"/>
      <family val="2"/>
    </font>
    <font>
      <b/>
      <i/>
      <sz val="10"/>
      <color rgb="FF330066"/>
      <name val="Tahoma"/>
      <family val="2"/>
    </font>
    <font>
      <i/>
      <sz val="10"/>
      <color rgb="FF330066"/>
      <name val="Tahoma"/>
      <family val="2"/>
    </font>
    <font>
      <b/>
      <sz val="8.5"/>
      <name val="Tahoma"/>
      <family val="2"/>
    </font>
    <font>
      <b/>
      <sz val="8.5"/>
      <color rgb="FF330099"/>
      <name val="Tahoma"/>
      <family val="2"/>
    </font>
    <font>
      <b/>
      <sz val="10"/>
      <color rgb="FF330099"/>
      <name val="Tahoma"/>
      <family val="2"/>
    </font>
    <font>
      <b/>
      <vertAlign val="superscript"/>
      <sz val="10"/>
      <color rgb="FFFF3300"/>
      <name val="Tahoma"/>
      <family val="2"/>
    </font>
    <font>
      <b/>
      <sz val="9"/>
      <name val="Tahoma"/>
      <family val="2"/>
    </font>
    <font>
      <b/>
      <sz val="9"/>
      <color rgb="FF330099"/>
      <name val="Tahoma"/>
      <family val="2"/>
    </font>
    <font>
      <sz val="8.5"/>
      <name val="Tahoma"/>
      <family val="2"/>
    </font>
    <font>
      <b/>
      <sz val="10"/>
      <color rgb="FF330099"/>
      <name val="Arial"/>
      <family val="2"/>
    </font>
    <font>
      <b/>
      <i/>
      <sz val="10"/>
      <color rgb="FF330099"/>
      <name val="Arial"/>
      <family val="2"/>
    </font>
    <font>
      <b/>
      <sz val="12"/>
      <color rgb="FF330099"/>
      <name val="Tahoma"/>
      <family val="2"/>
    </font>
    <font>
      <b/>
      <i/>
      <sz val="10"/>
      <color rgb="FF330099"/>
      <name val="Tahoma"/>
      <family val="2"/>
    </font>
    <font>
      <sz val="8"/>
      <color rgb="FFFF0000"/>
      <name val="Arial"/>
      <family val="2"/>
    </font>
    <font>
      <b/>
      <sz val="10"/>
      <color rgb="FFFF3333"/>
      <name val="Arial"/>
      <family val="2"/>
    </font>
    <font>
      <sz val="10"/>
      <color rgb="FFFF3333"/>
      <name val="Arial"/>
      <family val="2"/>
    </font>
    <font>
      <b/>
      <sz val="10"/>
      <color rgb="FFFF0000"/>
      <name val="Arial"/>
      <family val="2"/>
    </font>
    <font>
      <sz val="10"/>
      <color rgb="FFFF0000"/>
      <name val="Arial"/>
      <family val="2"/>
    </font>
    <font>
      <b/>
      <i/>
      <sz val="10"/>
      <color rgb="FFFF3333"/>
      <name val="Tahoma"/>
      <family val="2"/>
    </font>
    <font>
      <b/>
      <sz val="10"/>
      <color rgb="FF330066"/>
      <name val="Tahoma"/>
      <family val="2"/>
    </font>
    <font>
      <b/>
      <sz val="11"/>
      <name val="Arial"/>
      <family val="2"/>
    </font>
    <font>
      <i/>
      <sz val="9"/>
      <name val="Arial"/>
      <family val="2"/>
    </font>
    <font>
      <i/>
      <sz val="9"/>
      <color rgb="FF000000"/>
      <name val="Arial"/>
      <family val="2"/>
    </font>
    <font>
      <sz val="11"/>
      <name val="Arial"/>
      <family val="2"/>
    </font>
    <font>
      <i/>
      <sz val="10"/>
      <name val="Tahoma"/>
      <family val="2"/>
    </font>
    <font>
      <i/>
      <sz val="9"/>
      <color rgb="FF000000"/>
      <name val="Tahoma"/>
      <family val="2"/>
    </font>
    <font>
      <b/>
      <i/>
      <sz val="10"/>
      <color rgb="FF6600CC"/>
      <name val="Tahoma"/>
      <family val="2"/>
    </font>
    <font>
      <b/>
      <i/>
      <sz val="9"/>
      <color rgb="FF000000"/>
      <name val="Tahoma"/>
      <family val="2"/>
    </font>
    <font>
      <i/>
      <sz val="9"/>
      <name val="Tahoma"/>
      <family val="2"/>
    </font>
    <font>
      <b/>
      <sz val="26"/>
      <color rgb="FFFFFFFF"/>
      <name val="Tahoma"/>
      <family val="2"/>
    </font>
    <font>
      <sz val="11"/>
      <color theme="0"/>
      <name val="Calibri"/>
      <family val="2"/>
    </font>
    <font>
      <b/>
      <sz val="14"/>
      <name val="Tahoma"/>
      <family val="2"/>
    </font>
    <font>
      <b/>
      <sz val="18"/>
      <color rgb="FF006666"/>
      <name val="Arial"/>
      <family val="2"/>
    </font>
    <font>
      <b/>
      <sz val="14"/>
      <color rgb="FF6600CC"/>
      <name val="Arial"/>
      <family val="2"/>
    </font>
    <font>
      <b/>
      <sz val="10"/>
      <color rgb="FF6600CC"/>
      <name val="Arial"/>
      <family val="2"/>
    </font>
    <font>
      <sz val="9"/>
      <color rgb="FFFF0000"/>
      <name val="Arial"/>
      <family val="2"/>
    </font>
    <font>
      <b/>
      <sz val="10"/>
      <color rgb="FFFFFFFF"/>
      <name val="Arial"/>
      <family val="2"/>
    </font>
    <font>
      <sz val="10"/>
      <color rgb="FF000000"/>
      <name val="Arial"/>
      <family val="2"/>
    </font>
    <font>
      <b/>
      <sz val="9"/>
      <color rgb="FF6600CC"/>
      <name val="Arial"/>
      <family val="2"/>
    </font>
    <font>
      <b/>
      <sz val="14"/>
      <color rgb="FF0066CC"/>
      <name val="Arial"/>
      <family val="2"/>
    </font>
    <font>
      <b/>
      <sz val="12"/>
      <color rgb="FF0066CC"/>
      <name val="Arial"/>
      <family val="2"/>
    </font>
    <font>
      <sz val="10"/>
      <color rgb="FF0066CC"/>
      <name val="Arial"/>
      <family val="2"/>
    </font>
    <font>
      <b/>
      <sz val="10"/>
      <color rgb="FF0066CC"/>
      <name val="Arial"/>
      <family val="2"/>
    </font>
    <font>
      <b/>
      <sz val="11"/>
      <color rgb="FF000000"/>
      <name val="Calibri"/>
      <family val="2"/>
    </font>
    <font>
      <b/>
      <sz val="12"/>
      <name val="Tahoma"/>
      <family val="2"/>
    </font>
  </fonts>
  <fills count="24">
    <fill>
      <patternFill patternType="none"/>
    </fill>
    <fill>
      <patternFill patternType="gray125"/>
    </fill>
    <fill>
      <patternFill patternType="solid">
        <fgColor rgb="FF663399"/>
        <bgColor rgb="FF666699"/>
      </patternFill>
    </fill>
    <fill>
      <patternFill patternType="solid">
        <fgColor rgb="FFFFFFFF"/>
        <bgColor rgb="FFFDEFFD"/>
      </patternFill>
    </fill>
    <fill>
      <patternFill patternType="solid">
        <fgColor rgb="FFCC99FF"/>
        <bgColor rgb="FFCC99CC"/>
      </patternFill>
    </fill>
    <fill>
      <patternFill patternType="solid">
        <fgColor rgb="FFE6E6FF"/>
        <bgColor rgb="FFEEEEEE"/>
      </patternFill>
    </fill>
    <fill>
      <patternFill patternType="solid">
        <fgColor rgb="FF9999CC"/>
        <bgColor rgb="FFCC99CC"/>
      </patternFill>
    </fill>
    <fill>
      <patternFill patternType="solid">
        <fgColor rgb="FFEEEEEE"/>
        <bgColor rgb="FFE6E6FF"/>
      </patternFill>
    </fill>
    <fill>
      <patternFill patternType="solid">
        <fgColor rgb="FF808080"/>
        <bgColor rgb="FF666699"/>
      </patternFill>
    </fill>
    <fill>
      <patternFill patternType="solid">
        <fgColor rgb="FFFF3333"/>
        <bgColor rgb="FFFF3300"/>
      </patternFill>
    </fill>
    <fill>
      <patternFill patternType="solid">
        <fgColor rgb="FF9933FF"/>
        <bgColor rgb="FF663399"/>
      </patternFill>
    </fill>
    <fill>
      <patternFill patternType="solid">
        <fgColor rgb="FFFFD320"/>
        <bgColor rgb="FFFFFF00"/>
      </patternFill>
    </fill>
    <fill>
      <patternFill patternType="solid">
        <fgColor rgb="FF99CC66"/>
        <bgColor rgb="FF99CC99"/>
      </patternFill>
    </fill>
    <fill>
      <patternFill patternType="solid">
        <fgColor rgb="FFCFE7F5"/>
        <bgColor rgb="FFDEDCE6"/>
      </patternFill>
    </fill>
    <fill>
      <patternFill patternType="solid">
        <fgColor rgb="FF0000CC"/>
        <bgColor rgb="FF0000FF"/>
      </patternFill>
    </fill>
    <fill>
      <patternFill patternType="solid">
        <fgColor rgb="FFCC99CC"/>
        <bgColor rgb="FFCC99FF"/>
      </patternFill>
    </fill>
    <fill>
      <patternFill patternType="solid">
        <fgColor rgb="FFDEDCE6"/>
        <bgColor rgb="FFE6E6FF"/>
      </patternFill>
    </fill>
    <fill>
      <patternFill patternType="solid">
        <fgColor rgb="FFCCFF99"/>
        <bgColor rgb="FFCFE7F5"/>
      </patternFill>
    </fill>
    <fill>
      <patternFill patternType="solid">
        <fgColor rgb="FFFDEFFD"/>
        <bgColor rgb="FFEEEEEE"/>
      </patternFill>
    </fill>
    <fill>
      <patternFill patternType="solid">
        <fgColor rgb="FF000000"/>
        <bgColor rgb="FF003300"/>
      </patternFill>
    </fill>
    <fill>
      <patternFill patternType="solid">
        <fgColor rgb="FFFFCCFF"/>
        <bgColor rgb="FFDEDCE6"/>
      </patternFill>
    </fill>
    <fill>
      <patternFill patternType="solid">
        <fgColor rgb="FF99CCFF"/>
        <bgColor rgb="FF83CAFF"/>
      </patternFill>
    </fill>
    <fill>
      <patternFill patternType="solid">
        <fgColor rgb="FFCCCCCC"/>
        <bgColor rgb="FFDEDCE6"/>
      </patternFill>
    </fill>
    <fill>
      <patternFill patternType="solid">
        <fgColor rgb="FFFFFF00"/>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hair">
        <color rgb="FFFFFFFF"/>
      </left>
      <right style="hair">
        <color rgb="FFFFFFFF"/>
      </right>
      <top style="hair">
        <color rgb="FFFFFFFF"/>
      </top>
      <bottom style="hair">
        <color rgb="FFFFFFFF"/>
      </bottom>
      <diagonal/>
    </border>
    <border>
      <left style="hair">
        <color auto="1"/>
      </left>
      <right style="hair">
        <color auto="1"/>
      </right>
      <top style="hair">
        <color auto="1"/>
      </top>
      <bottom style="hair">
        <color auto="1"/>
      </bottom>
      <diagonal/>
    </border>
    <border>
      <left style="hair">
        <color rgb="FFFFFFFF"/>
      </left>
      <right style="hair">
        <color auto="1"/>
      </right>
      <top style="hair">
        <color rgb="FFFFFFFF"/>
      </top>
      <bottom style="hair">
        <color auto="1"/>
      </bottom>
      <diagonal/>
    </border>
    <border>
      <left/>
      <right/>
      <top/>
      <bottom style="thin">
        <color rgb="FF6600CC"/>
      </bottom>
      <diagonal/>
    </border>
    <border>
      <left style="hair">
        <color rgb="FF6600CC"/>
      </left>
      <right style="hair">
        <color rgb="FF6600CC"/>
      </right>
      <top style="hair">
        <color rgb="FF6600CC"/>
      </top>
      <bottom style="hair">
        <color rgb="FF6600CC"/>
      </bottom>
      <diagonal/>
    </border>
    <border>
      <left style="thin">
        <color rgb="FF6600CC"/>
      </left>
      <right/>
      <top/>
      <bottom/>
      <diagonal/>
    </border>
    <border>
      <left/>
      <right/>
      <top style="thin">
        <color rgb="FF6600CC"/>
      </top>
      <bottom/>
      <diagonal/>
    </border>
    <border>
      <left style="thin">
        <color rgb="FF660066"/>
      </left>
      <right style="thin">
        <color rgb="FF660066"/>
      </right>
      <top style="thin">
        <color rgb="FF660066"/>
      </top>
      <bottom style="thin">
        <color rgb="FF660066"/>
      </bottom>
      <diagonal/>
    </border>
    <border>
      <left style="thin">
        <color rgb="FF660066"/>
      </left>
      <right style="thin">
        <color rgb="FFFFFFFF"/>
      </right>
      <top style="thin">
        <color rgb="FFFFFFFF"/>
      </top>
      <bottom style="thin">
        <color rgb="FFFFFFFF"/>
      </bottom>
      <diagonal/>
    </border>
    <border>
      <left style="thin">
        <color rgb="FFFFFFFF"/>
      </left>
      <right style="thin">
        <color rgb="FFFFFFFF"/>
      </right>
      <top style="thin">
        <color rgb="FF660066"/>
      </top>
      <bottom style="thin">
        <color rgb="FFFFFFFF"/>
      </bottom>
      <diagonal/>
    </border>
    <border>
      <left style="thin">
        <color rgb="FF660066"/>
      </left>
      <right/>
      <top style="thin">
        <color rgb="FF660066"/>
      </top>
      <bottom style="thin">
        <color rgb="FF660066"/>
      </bottom>
      <diagonal/>
    </border>
    <border>
      <left/>
      <right style="thin">
        <color rgb="FF660066"/>
      </right>
      <top style="thin">
        <color rgb="FF660066"/>
      </top>
      <bottom style="thin">
        <color rgb="FF660066"/>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hair">
        <color rgb="FFFFFFFF"/>
      </left>
      <right/>
      <top style="hair">
        <color rgb="FFFFFFFF"/>
      </top>
      <bottom style="hair">
        <color rgb="FFFFFFFF"/>
      </bottom>
      <diagonal/>
    </border>
    <border>
      <left/>
      <right/>
      <top style="hair">
        <color rgb="FFFFFFFF"/>
      </top>
      <bottom style="hair">
        <color rgb="FFFFFFFF"/>
      </bottom>
      <diagonal/>
    </border>
    <border>
      <left/>
      <right style="hair">
        <color rgb="FFFFFFFF"/>
      </right>
      <top style="hair">
        <color rgb="FFFFFFFF"/>
      </top>
      <bottom style="hair">
        <color rgb="FFFFFFFF"/>
      </bottom>
      <diagonal/>
    </border>
  </borders>
  <cellStyleXfs count="5">
    <xf numFmtId="0" fontId="0" fillId="0" borderId="0"/>
    <xf numFmtId="0" fontId="1" fillId="0" borderId="0" applyBorder="0" applyAlignment="0" applyProtection="0"/>
    <xf numFmtId="164" fontId="1" fillId="0" borderId="0" applyBorder="0" applyAlignment="0" applyProtection="0"/>
    <xf numFmtId="0" fontId="2" fillId="0" borderId="0" applyBorder="0" applyProtection="0">
      <alignment horizontal="center"/>
    </xf>
    <xf numFmtId="0" fontId="2" fillId="0" borderId="0" applyBorder="0" applyProtection="0">
      <alignment horizontal="center" textRotation="90"/>
    </xf>
  </cellStyleXfs>
  <cellXfs count="333">
    <xf numFmtId="0" fontId="0" fillId="0" borderId="0" xfId="0"/>
    <xf numFmtId="0" fontId="3" fillId="0" borderId="1" xfId="0" applyFont="1" applyBorder="1" applyAlignment="1" applyProtection="1">
      <alignment horizontal="left" vertical="center" wrapText="1"/>
      <protection hidden="1"/>
    </xf>
    <xf numFmtId="0" fontId="3" fillId="0" borderId="2" xfId="0" applyFont="1" applyBorder="1" applyAlignment="1" applyProtection="1">
      <alignment horizontal="justify" vertical="center" wrapText="1"/>
      <protection hidden="1"/>
    </xf>
    <xf numFmtId="0" fontId="3" fillId="0" borderId="2" xfId="0" applyFont="1" applyBorder="1" applyAlignment="1" applyProtection="1">
      <alignment horizontal="left" vertical="center" wrapText="1"/>
      <protection hidden="1"/>
    </xf>
    <xf numFmtId="0" fontId="9" fillId="3" borderId="2" xfId="0" applyFont="1" applyFill="1" applyBorder="1" applyAlignment="1" applyProtection="1">
      <alignment horizontal="left" vertical="center" wrapText="1"/>
      <protection hidden="1"/>
    </xf>
    <xf numFmtId="0" fontId="3" fillId="0" borderId="2"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11" fillId="3" borderId="2" xfId="0" applyFont="1" applyFill="1" applyBorder="1" applyAlignment="1" applyProtection="1">
      <alignment horizontal="left" vertical="center" wrapText="1"/>
      <protection hidden="1"/>
    </xf>
    <xf numFmtId="0" fontId="3" fillId="3" borderId="2" xfId="0" applyFont="1" applyFill="1" applyBorder="1" applyAlignment="1" applyProtection="1">
      <alignment horizontal="left" vertical="center" wrapText="1"/>
      <protection hidden="1"/>
    </xf>
    <xf numFmtId="0" fontId="5" fillId="3" borderId="2" xfId="0" applyFont="1" applyFill="1" applyBorder="1" applyAlignment="1" applyProtection="1">
      <alignment horizontal="left" vertical="center" wrapText="1"/>
      <protection hidden="1"/>
    </xf>
    <xf numFmtId="0" fontId="3" fillId="5" borderId="2" xfId="0" applyFont="1" applyFill="1" applyBorder="1" applyAlignment="1" applyProtection="1">
      <alignment horizontal="left" vertical="center" wrapText="1"/>
      <protection hidden="1"/>
    </xf>
    <xf numFmtId="0" fontId="7" fillId="3" borderId="2" xfId="0" applyFont="1" applyFill="1" applyBorder="1" applyAlignment="1" applyProtection="1">
      <alignment horizontal="left" vertical="center" wrapText="1"/>
      <protection hidden="1"/>
    </xf>
    <xf numFmtId="0" fontId="3" fillId="6" borderId="2" xfId="0" applyFont="1" applyFill="1" applyBorder="1" applyAlignment="1" applyProtection="1">
      <alignment horizontal="left" vertical="center" wrapText="1"/>
      <protection hidden="1"/>
    </xf>
    <xf numFmtId="0" fontId="3" fillId="7" borderId="3" xfId="0" applyFont="1" applyFill="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3" borderId="2" xfId="0" applyFont="1" applyFill="1" applyBorder="1" applyAlignment="1" applyProtection="1">
      <alignment horizontal="right" vertical="center" wrapText="1"/>
      <protection hidden="1"/>
    </xf>
    <xf numFmtId="0" fontId="3" fillId="3" borderId="2"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left" vertical="center" wrapText="1"/>
      <protection hidden="1"/>
    </xf>
    <xf numFmtId="0" fontId="14" fillId="3" borderId="0" xfId="0" applyFont="1" applyFill="1" applyAlignment="1">
      <alignment horizontal="justify"/>
    </xf>
    <xf numFmtId="0" fontId="7" fillId="0" borderId="0" xfId="0" applyFont="1"/>
    <xf numFmtId="49" fontId="16" fillId="3" borderId="2" xfId="0" applyNumberFormat="1" applyFont="1" applyFill="1" applyBorder="1" applyAlignment="1" applyProtection="1">
      <alignment horizontal="center" vertical="center" wrapText="1"/>
      <protection hidden="1"/>
    </xf>
    <xf numFmtId="0" fontId="16" fillId="8" borderId="3" xfId="0" applyFont="1" applyFill="1" applyBorder="1" applyAlignment="1" applyProtection="1">
      <alignment horizontal="center" vertical="center" wrapText="1"/>
      <protection hidden="1"/>
    </xf>
    <xf numFmtId="0" fontId="7" fillId="7" borderId="3" xfId="0" applyFont="1" applyFill="1" applyBorder="1" applyAlignment="1" applyProtection="1">
      <alignment horizontal="center" vertical="center" wrapText="1"/>
      <protection hidden="1"/>
    </xf>
    <xf numFmtId="0" fontId="7" fillId="7" borderId="3" xfId="0" applyFont="1" applyFill="1" applyBorder="1" applyAlignment="1" applyProtection="1">
      <alignment horizontal="center" vertical="center" wrapText="1"/>
      <protection locked="0"/>
    </xf>
    <xf numFmtId="0" fontId="19" fillId="0" borderId="1" xfId="0" applyFont="1" applyBorder="1" applyAlignment="1" applyProtection="1">
      <alignment horizontal="left" vertical="center" wrapText="1"/>
      <protection hidden="1"/>
    </xf>
    <xf numFmtId="0" fontId="21" fillId="3" borderId="0" xfId="0" applyFont="1" applyFill="1" applyAlignment="1" applyProtection="1">
      <alignment horizontal="center" vertical="center"/>
      <protection hidden="1"/>
    </xf>
    <xf numFmtId="0" fontId="19" fillId="3" borderId="1" xfId="0" applyFont="1" applyFill="1" applyBorder="1" applyAlignment="1" applyProtection="1">
      <alignment horizontal="left" vertical="center" wrapText="1"/>
      <protection hidden="1"/>
    </xf>
    <xf numFmtId="0" fontId="19" fillId="3" borderId="0" xfId="0" applyFont="1" applyFill="1" applyAlignment="1" applyProtection="1">
      <alignment vertical="center"/>
      <protection hidden="1"/>
    </xf>
    <xf numFmtId="0" fontId="19" fillId="3" borderId="0" xfId="0" applyFont="1" applyFill="1" applyProtection="1">
      <protection hidden="1"/>
    </xf>
    <xf numFmtId="0" fontId="23" fillId="3" borderId="5" xfId="0" applyFont="1" applyFill="1" applyBorder="1" applyAlignment="1" applyProtection="1">
      <alignment horizontal="left" vertical="center" wrapText="1"/>
      <protection hidden="1"/>
    </xf>
    <xf numFmtId="0" fontId="19" fillId="0" borderId="5" xfId="0" applyFont="1" applyBorder="1" applyAlignment="1" applyProtection="1">
      <alignment horizontal="left" vertical="center" wrapText="1"/>
      <protection hidden="1"/>
    </xf>
    <xf numFmtId="0" fontId="24" fillId="3" borderId="6" xfId="0" applyFont="1" applyFill="1" applyBorder="1" applyAlignment="1" applyProtection="1">
      <alignment horizontal="center" vertical="center" wrapText="1"/>
      <protection hidden="1"/>
    </xf>
    <xf numFmtId="0" fontId="21" fillId="3" borderId="6" xfId="0" applyFont="1" applyFill="1" applyBorder="1" applyAlignment="1" applyProtection="1">
      <alignment horizontal="center" vertical="center" wrapText="1"/>
      <protection hidden="1"/>
    </xf>
    <xf numFmtId="0" fontId="21" fillId="0" borderId="6" xfId="0" applyFont="1" applyBorder="1" applyAlignment="1" applyProtection="1">
      <alignment horizontal="center" vertical="center" wrapText="1"/>
      <protection hidden="1"/>
    </xf>
    <xf numFmtId="0" fontId="21" fillId="3" borderId="7" xfId="0" applyFont="1" applyFill="1"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19" fillId="5" borderId="6" xfId="0" applyFont="1" applyFill="1" applyBorder="1" applyAlignment="1" applyProtection="1">
      <alignment horizontal="left" vertical="center" wrapText="1"/>
      <protection locked="0"/>
    </xf>
    <xf numFmtId="0" fontId="19" fillId="3" borderId="7" xfId="0" applyFont="1" applyFill="1" applyBorder="1" applyAlignment="1" applyProtection="1">
      <alignment horizontal="left" vertical="center" wrapText="1"/>
      <protection hidden="1"/>
    </xf>
    <xf numFmtId="0" fontId="25" fillId="3" borderId="8" xfId="0" applyFont="1" applyFill="1" applyBorder="1" applyAlignment="1" applyProtection="1">
      <alignment horizontal="left" vertical="center" wrapText="1"/>
      <protection hidden="1"/>
    </xf>
    <xf numFmtId="0" fontId="19" fillId="0" borderId="8" xfId="0" applyFont="1" applyBorder="1" applyAlignment="1" applyProtection="1">
      <alignment horizontal="left" vertical="center" wrapText="1"/>
      <protection hidden="1"/>
    </xf>
    <xf numFmtId="0" fontId="19" fillId="3" borderId="0" xfId="0" applyFont="1" applyFill="1" applyAlignment="1" applyProtection="1">
      <alignment horizontal="right" vertical="center" wrapText="1"/>
      <protection hidden="1"/>
    </xf>
    <xf numFmtId="0" fontId="19" fillId="5" borderId="0" xfId="0" applyFont="1" applyFill="1" applyAlignment="1" applyProtection="1">
      <alignment horizontal="left" vertical="center" wrapText="1"/>
      <protection locked="0"/>
    </xf>
    <xf numFmtId="0" fontId="25" fillId="3" borderId="1" xfId="0" applyFont="1" applyFill="1" applyBorder="1" applyAlignment="1" applyProtection="1">
      <alignment horizontal="left" vertical="center" wrapText="1"/>
      <protection hidden="1"/>
    </xf>
    <xf numFmtId="0" fontId="0" fillId="0" borderId="1" xfId="0" applyBorder="1" applyAlignment="1">
      <alignment horizontal="left" vertical="center" wrapText="1"/>
    </xf>
    <xf numFmtId="49" fontId="29" fillId="2" borderId="1" xfId="0" applyNumberFormat="1" applyFont="1" applyFill="1" applyBorder="1" applyAlignment="1" applyProtection="1">
      <alignment horizontal="left" vertical="center" wrapText="1"/>
      <protection hidden="1"/>
    </xf>
    <xf numFmtId="0" fontId="0" fillId="0" borderId="1" xfId="0" applyBorder="1" applyAlignment="1" applyProtection="1">
      <alignment horizontal="left" vertical="center" wrapText="1"/>
      <protection hidden="1"/>
    </xf>
    <xf numFmtId="0" fontId="32" fillId="0" borderId="1" xfId="0" applyFont="1" applyBorder="1" applyAlignment="1" applyProtection="1">
      <alignment horizontal="left" vertical="center" wrapText="1"/>
      <protection hidden="1"/>
    </xf>
    <xf numFmtId="0" fontId="0" fillId="0" borderId="1" xfId="0" applyBorder="1" applyAlignment="1" applyProtection="1">
      <alignment horizontal="left" vertical="top" wrapText="1"/>
      <protection hidden="1"/>
    </xf>
    <xf numFmtId="0" fontId="0" fillId="0" borderId="1" xfId="0" applyBorder="1" applyAlignment="1">
      <alignment horizontal="left" vertical="top" wrapText="1"/>
    </xf>
    <xf numFmtId="0" fontId="0" fillId="6" borderId="1" xfId="0" applyFill="1" applyBorder="1" applyAlignment="1" applyProtection="1">
      <alignment horizontal="left" vertical="center" wrapText="1"/>
      <protection locked="0"/>
    </xf>
    <xf numFmtId="0" fontId="39" fillId="0" borderId="1" xfId="0" applyFont="1" applyBorder="1" applyAlignment="1" applyProtection="1">
      <alignment horizontal="left" vertical="center" wrapText="1"/>
      <protection hidden="1"/>
    </xf>
    <xf numFmtId="0" fontId="40" fillId="0" borderId="1" xfId="0" applyFont="1" applyBorder="1" applyAlignment="1" applyProtection="1">
      <alignment horizontal="left" vertical="center" wrapText="1"/>
      <protection hidden="1"/>
    </xf>
    <xf numFmtId="0" fontId="41" fillId="0" borderId="1" xfId="0" applyFont="1" applyBorder="1" applyAlignment="1" applyProtection="1">
      <alignment horizontal="left" vertical="center" wrapText="1"/>
      <protection hidden="1"/>
    </xf>
    <xf numFmtId="0" fontId="42" fillId="0" borderId="1" xfId="0" applyFont="1" applyBorder="1" applyAlignment="1" applyProtection="1">
      <alignment horizontal="left" vertical="center" wrapText="1"/>
      <protection hidden="1"/>
    </xf>
    <xf numFmtId="0" fontId="19" fillId="0" borderId="1" xfId="0" applyFont="1" applyBorder="1" applyAlignment="1">
      <alignment horizontal="left" vertical="center" wrapText="1"/>
    </xf>
    <xf numFmtId="49" fontId="44" fillId="2" borderId="1" xfId="0" applyNumberFormat="1" applyFont="1" applyFill="1" applyBorder="1" applyAlignment="1" applyProtection="1">
      <alignment horizontal="center" vertical="center" wrapText="1"/>
      <protection hidden="1"/>
    </xf>
    <xf numFmtId="0" fontId="46" fillId="0" borderId="1"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9" fillId="0" borderId="1" xfId="0" applyFont="1" applyBorder="1" applyAlignment="1">
      <alignment horizontal="left" vertical="top" wrapText="1"/>
    </xf>
    <xf numFmtId="0" fontId="19" fillId="0" borderId="10" xfId="0" applyFont="1" applyBorder="1" applyAlignment="1">
      <alignment horizontal="left" vertical="center" wrapText="1"/>
    </xf>
    <xf numFmtId="0" fontId="19" fillId="0" borderId="10" xfId="0" applyFont="1" applyBorder="1" applyAlignment="1">
      <alignment horizontal="left" vertical="top" wrapText="1"/>
    </xf>
    <xf numFmtId="0" fontId="19" fillId="0" borderId="11" xfId="0" applyFont="1" applyBorder="1" applyAlignment="1" applyProtection="1">
      <alignment horizontal="center" vertical="center" wrapText="1"/>
      <protection hidden="1"/>
    </xf>
    <xf numFmtId="0" fontId="19" fillId="0" borderId="11" xfId="0" applyFont="1" applyBorder="1" applyAlignment="1" applyProtection="1">
      <alignment horizontal="left" vertical="center" wrapText="1"/>
      <protection hidden="1"/>
    </xf>
    <xf numFmtId="0" fontId="19" fillId="0" borderId="1" xfId="0" applyFont="1" applyBorder="1" applyAlignment="1" applyProtection="1">
      <alignment horizontal="right" vertical="center" wrapText="1"/>
      <protection hidden="1"/>
    </xf>
    <xf numFmtId="0" fontId="21" fillId="0" borderId="1" xfId="0" applyFont="1" applyBorder="1" applyAlignment="1">
      <alignment horizontal="left" vertical="center" wrapText="1"/>
    </xf>
    <xf numFmtId="0" fontId="27" fillId="0" borderId="9" xfId="0" applyFont="1" applyBorder="1" applyAlignment="1" applyProtection="1">
      <alignment horizontal="center" vertical="center"/>
      <protection hidden="1"/>
    </xf>
    <xf numFmtId="0" fontId="50" fillId="0" borderId="9" xfId="0" applyFont="1" applyBorder="1" applyAlignment="1" applyProtection="1">
      <alignment horizontal="center" vertical="center" wrapText="1"/>
      <protection hidden="1"/>
    </xf>
    <xf numFmtId="0" fontId="51" fillId="0" borderId="10" xfId="0" applyFont="1" applyBorder="1" applyAlignment="1">
      <alignment horizontal="center" vertical="center" wrapText="1"/>
    </xf>
    <xf numFmtId="0" fontId="51" fillId="0" borderId="1" xfId="0" applyFont="1" applyBorder="1" applyAlignment="1">
      <alignment horizontal="center" vertical="center" wrapText="1"/>
    </xf>
    <xf numFmtId="0" fontId="51" fillId="5" borderId="9" xfId="0" applyFont="1" applyFill="1" applyBorder="1" applyAlignment="1" applyProtection="1">
      <alignment horizontal="left" vertical="center" wrapText="1"/>
      <protection locked="0"/>
    </xf>
    <xf numFmtId="0" fontId="51" fillId="0" borderId="10" xfId="0" applyFont="1" applyBorder="1" applyAlignment="1">
      <alignment horizontal="left" vertical="center" wrapText="1"/>
    </xf>
    <xf numFmtId="0" fontId="51" fillId="0" borderId="1" xfId="0" applyFont="1" applyBorder="1" applyAlignment="1">
      <alignment horizontal="left" vertical="center" wrapText="1"/>
    </xf>
    <xf numFmtId="0" fontId="51" fillId="0" borderId="11" xfId="0" applyFont="1" applyBorder="1" applyAlignment="1" applyProtection="1">
      <alignment horizontal="left" vertical="center" wrapText="1"/>
      <protection hidden="1"/>
    </xf>
    <xf numFmtId="0" fontId="51" fillId="0" borderId="1" xfId="0" applyFont="1" applyBorder="1" applyAlignment="1" applyProtection="1">
      <alignment horizontal="left" vertical="center" wrapText="1"/>
      <protection hidden="1"/>
    </xf>
    <xf numFmtId="165" fontId="52" fillId="6" borderId="1" xfId="0" applyNumberFormat="1" applyFont="1" applyFill="1" applyBorder="1" applyAlignment="1" applyProtection="1">
      <alignment horizontal="left" vertical="center" wrapText="1"/>
      <protection locked="0"/>
    </xf>
    <xf numFmtId="0" fontId="52" fillId="6" borderId="1" xfId="0" applyFont="1" applyFill="1" applyBorder="1" applyAlignment="1" applyProtection="1">
      <alignment horizontal="left" vertical="center" wrapText="1"/>
      <protection locked="0"/>
    </xf>
    <xf numFmtId="0" fontId="53" fillId="0" borderId="0" xfId="0" applyFont="1" applyProtection="1">
      <protection hidden="1"/>
    </xf>
    <xf numFmtId="0" fontId="54" fillId="6" borderId="1" xfId="0" applyFont="1" applyFill="1" applyBorder="1" applyAlignment="1" applyProtection="1">
      <alignment horizontal="center" vertical="center" wrapText="1"/>
      <protection locked="0"/>
    </xf>
    <xf numFmtId="0" fontId="55" fillId="0" borderId="1" xfId="0" applyFont="1" applyBorder="1" applyAlignment="1">
      <alignment horizontal="left" vertical="center" wrapText="1"/>
    </xf>
    <xf numFmtId="0" fontId="55" fillId="0" borderId="1" xfId="0" applyFont="1" applyBorder="1" applyAlignment="1" applyProtection="1">
      <alignment horizontal="left" vertical="center" wrapText="1"/>
      <protection hidden="1"/>
    </xf>
    <xf numFmtId="0" fontId="19" fillId="0" borderId="0" xfId="0" applyFont="1" applyProtection="1">
      <protection hidden="1"/>
    </xf>
    <xf numFmtId="0" fontId="55" fillId="0" borderId="0" xfId="0" applyFont="1" applyProtection="1">
      <protection hidden="1"/>
    </xf>
    <xf numFmtId="0" fontId="25" fillId="0" borderId="1" xfId="0" applyFont="1" applyBorder="1" applyAlignment="1" applyProtection="1">
      <alignment horizontal="left" vertical="center" wrapText="1"/>
      <protection hidden="1"/>
    </xf>
    <xf numFmtId="0" fontId="19" fillId="0" borderId="10" xfId="0" applyFont="1" applyBorder="1" applyAlignment="1" applyProtection="1">
      <alignment horizontal="left" vertical="center" wrapText="1"/>
      <protection hidden="1"/>
    </xf>
    <xf numFmtId="0" fontId="19" fillId="5" borderId="12" xfId="0" applyFont="1" applyFill="1" applyBorder="1" applyAlignment="1" applyProtection="1">
      <alignment horizontal="center" vertical="center" wrapText="1"/>
      <protection locked="0"/>
    </xf>
    <xf numFmtId="0" fontId="19" fillId="0" borderId="13" xfId="0" applyFont="1" applyBorder="1" applyAlignment="1" applyProtection="1">
      <alignment horizontal="left" vertical="center" wrapText="1"/>
      <protection hidden="1"/>
    </xf>
    <xf numFmtId="0" fontId="19" fillId="0" borderId="10" xfId="0" applyFont="1" applyBorder="1" applyAlignment="1" applyProtection="1">
      <alignment horizontal="left" vertical="top" wrapText="1"/>
      <protection hidden="1"/>
    </xf>
    <xf numFmtId="0" fontId="21" fillId="0" borderId="1" xfId="0" applyFont="1" applyBorder="1" applyAlignment="1" applyProtection="1">
      <alignment horizontal="left" vertical="center" wrapText="1"/>
      <protection hidden="1"/>
    </xf>
    <xf numFmtId="0" fontId="19" fillId="0" borderId="1" xfId="0" applyFont="1" applyBorder="1" applyAlignment="1" applyProtection="1">
      <alignment vertical="center" wrapText="1"/>
      <protection hidden="1"/>
    </xf>
    <xf numFmtId="0" fontId="19" fillId="0" borderId="1" xfId="0" applyFont="1" applyBorder="1" applyAlignment="1" applyProtection="1">
      <alignment vertical="center"/>
      <protection hidden="1"/>
    </xf>
    <xf numFmtId="0" fontId="45" fillId="0" borderId="0" xfId="0" applyFont="1" applyAlignment="1" applyProtection="1">
      <alignment horizontal="center" vertical="center"/>
      <protection hidden="1"/>
    </xf>
    <xf numFmtId="0" fontId="59" fillId="0" borderId="1" xfId="0" applyFont="1" applyBorder="1" applyAlignment="1" applyProtection="1">
      <alignment horizontal="right" vertical="center" wrapText="1"/>
      <protection hidden="1"/>
    </xf>
    <xf numFmtId="166" fontId="60" fillId="5" borderId="1" xfId="0" applyNumberFormat="1" applyFont="1" applyFill="1" applyBorder="1" applyAlignment="1" applyProtection="1">
      <alignment vertical="center" wrapText="1"/>
      <protection locked="0"/>
    </xf>
    <xf numFmtId="0" fontId="60" fillId="0" borderId="1" xfId="0" applyFont="1" applyBorder="1" applyAlignment="1" applyProtection="1">
      <alignment horizontal="center" vertical="center" wrapText="1"/>
      <protection hidden="1"/>
    </xf>
    <xf numFmtId="0" fontId="61" fillId="3" borderId="1" xfId="0" applyFont="1" applyFill="1" applyBorder="1" applyAlignment="1" applyProtection="1">
      <alignment horizontal="center" vertical="center" wrapText="1"/>
      <protection hidden="1"/>
    </xf>
    <xf numFmtId="0" fontId="63" fillId="3" borderId="1" xfId="0" applyFont="1" applyFill="1" applyBorder="1" applyAlignment="1" applyProtection="1">
      <alignment vertical="center" wrapText="1"/>
      <protection hidden="1"/>
    </xf>
    <xf numFmtId="0" fontId="63" fillId="5" borderId="1" xfId="0" applyFont="1" applyFill="1" applyBorder="1" applyAlignment="1" applyProtection="1">
      <alignment vertical="center" wrapText="1"/>
      <protection locked="0"/>
    </xf>
    <xf numFmtId="0" fontId="55" fillId="3" borderId="1" xfId="0" applyFont="1" applyFill="1" applyBorder="1" applyAlignment="1" applyProtection="1">
      <alignment vertical="center" wrapText="1"/>
      <protection hidden="1"/>
    </xf>
    <xf numFmtId="0" fontId="55" fillId="5" borderId="1" xfId="0" applyFont="1" applyFill="1" applyBorder="1" applyAlignment="1" applyProtection="1">
      <alignment vertical="center" wrapText="1"/>
      <protection locked="0"/>
    </xf>
    <xf numFmtId="0" fontId="25" fillId="3" borderId="1" xfId="0" applyFont="1" applyFill="1" applyBorder="1" applyAlignment="1" applyProtection="1">
      <alignment vertical="center" wrapText="1"/>
      <protection hidden="1"/>
    </xf>
    <xf numFmtId="0" fontId="65" fillId="3" borderId="1" xfId="0" applyFont="1" applyFill="1" applyBorder="1" applyAlignment="1" applyProtection="1">
      <alignment vertical="center" wrapText="1"/>
      <protection hidden="1"/>
    </xf>
    <xf numFmtId="0" fontId="55" fillId="3" borderId="1" xfId="0" applyFont="1" applyFill="1" applyBorder="1" applyAlignment="1" applyProtection="1">
      <alignment vertical="center" wrapText="1"/>
      <protection locked="0"/>
    </xf>
    <xf numFmtId="0" fontId="66" fillId="3" borderId="1" xfId="0" applyFont="1" applyFill="1" applyBorder="1" applyAlignment="1" applyProtection="1">
      <alignment vertical="center" wrapText="1"/>
      <protection hidden="1"/>
    </xf>
    <xf numFmtId="0" fontId="65" fillId="5" borderId="1" xfId="0" applyFont="1" applyFill="1" applyBorder="1" applyAlignment="1" applyProtection="1">
      <alignment vertical="center" wrapText="1"/>
      <protection locked="0"/>
    </xf>
    <xf numFmtId="0" fontId="67" fillId="3" borderId="1" xfId="0" applyFont="1" applyFill="1" applyBorder="1" applyAlignment="1" applyProtection="1">
      <alignment vertical="center" wrapText="1"/>
      <protection hidden="1"/>
    </xf>
    <xf numFmtId="0" fontId="68" fillId="3" borderId="1" xfId="0" applyFont="1" applyFill="1" applyBorder="1" applyAlignment="1" applyProtection="1">
      <alignment vertical="center" wrapText="1"/>
      <protection hidden="1"/>
    </xf>
    <xf numFmtId="0" fontId="70" fillId="15" borderId="1" xfId="0" applyFont="1" applyFill="1" applyBorder="1" applyAlignment="1" applyProtection="1">
      <alignment vertical="center" wrapText="1"/>
      <protection hidden="1"/>
    </xf>
    <xf numFmtId="0" fontId="52" fillId="0" borderId="1" xfId="0" applyFont="1" applyBorder="1" applyAlignment="1" applyProtection="1">
      <alignment vertical="center"/>
      <protection hidden="1"/>
    </xf>
    <xf numFmtId="0" fontId="71" fillId="3" borderId="1" xfId="0" applyFont="1" applyFill="1" applyBorder="1" applyAlignment="1" applyProtection="1">
      <alignment horizontal="right" vertical="center" wrapText="1"/>
      <protection hidden="1"/>
    </xf>
    <xf numFmtId="0" fontId="70" fillId="3" borderId="1" xfId="0" applyFont="1" applyFill="1" applyBorder="1" applyAlignment="1" applyProtection="1">
      <alignment horizontal="right" vertical="center" wrapText="1"/>
      <protection hidden="1"/>
    </xf>
    <xf numFmtId="0" fontId="70" fillId="3" borderId="1" xfId="0" applyFont="1" applyFill="1" applyBorder="1" applyAlignment="1" applyProtection="1">
      <alignment vertical="center" wrapText="1"/>
      <protection hidden="1"/>
    </xf>
    <xf numFmtId="0" fontId="19" fillId="3" borderId="1" xfId="0" applyFont="1" applyFill="1" applyBorder="1" applyAlignment="1" applyProtection="1">
      <alignment vertical="center"/>
      <protection hidden="1"/>
    </xf>
    <xf numFmtId="0" fontId="70" fillId="15" borderId="1" xfId="0" applyFont="1" applyFill="1" applyBorder="1" applyAlignment="1" applyProtection="1">
      <alignment horizontal="right" vertical="center" wrapText="1"/>
      <protection hidden="1"/>
    </xf>
    <xf numFmtId="0" fontId="0" fillId="0" borderId="1" xfId="0" applyBorder="1" applyProtection="1">
      <protection hidden="1"/>
    </xf>
    <xf numFmtId="0" fontId="19" fillId="0" borderId="1" xfId="0" applyFont="1" applyBorder="1" applyAlignment="1" applyProtection="1">
      <alignment horizontal="center" vertical="center" wrapText="1"/>
      <protection hidden="1"/>
    </xf>
    <xf numFmtId="0" fontId="21" fillId="0" borderId="1" xfId="0" applyFont="1" applyBorder="1" applyAlignment="1" applyProtection="1">
      <alignment horizontal="right" vertical="center" wrapText="1"/>
      <protection hidden="1"/>
    </xf>
    <xf numFmtId="0" fontId="19" fillId="16" borderId="1" xfId="0" applyFont="1" applyFill="1" applyBorder="1" applyAlignment="1" applyProtection="1">
      <alignment horizontal="left" vertical="center" wrapText="1"/>
      <protection locked="0"/>
    </xf>
    <xf numFmtId="0" fontId="0" fillId="0" borderId="0" xfId="0" applyAlignment="1" applyProtection="1">
      <alignment vertical="center" wrapText="1"/>
      <protection hidden="1"/>
    </xf>
    <xf numFmtId="0" fontId="0" fillId="0" borderId="0" xfId="0" applyAlignment="1" applyProtection="1">
      <alignment wrapText="1"/>
      <protection hidden="1"/>
    </xf>
    <xf numFmtId="0" fontId="19" fillId="3" borderId="1" xfId="0" applyFont="1" applyFill="1" applyBorder="1" applyAlignment="1" applyProtection="1">
      <alignment horizontal="center" vertical="center" wrapText="1"/>
      <protection hidden="1"/>
    </xf>
    <xf numFmtId="0" fontId="0" fillId="3" borderId="0" xfId="0" applyFill="1" applyAlignment="1" applyProtection="1">
      <alignment vertical="center" wrapText="1"/>
      <protection hidden="1"/>
    </xf>
    <xf numFmtId="0" fontId="0" fillId="3" borderId="0" xfId="0" applyFill="1" applyAlignment="1" applyProtection="1">
      <alignment wrapText="1"/>
      <protection hidden="1"/>
    </xf>
    <xf numFmtId="0" fontId="83" fillId="0" borderId="1" xfId="0" applyFont="1" applyBorder="1" applyAlignment="1" applyProtection="1">
      <alignment horizontal="left" vertical="center" wrapText="1"/>
      <protection hidden="1"/>
    </xf>
    <xf numFmtId="0" fontId="24" fillId="0" borderId="0" xfId="0" applyFont="1" applyAlignment="1" applyProtection="1">
      <alignment vertical="center"/>
      <protection hidden="1"/>
    </xf>
    <xf numFmtId="0" fontId="24" fillId="3" borderId="0" xfId="0" applyFont="1" applyFill="1" applyAlignment="1" applyProtection="1">
      <alignment vertical="center"/>
      <protection hidden="1"/>
    </xf>
    <xf numFmtId="0" fontId="83" fillId="0" borderId="1" xfId="0" applyFont="1" applyBorder="1" applyAlignment="1" applyProtection="1">
      <alignment horizontal="right" vertical="center" wrapText="1"/>
      <protection hidden="1"/>
    </xf>
    <xf numFmtId="0" fontId="0" fillId="0" borderId="0" xfId="0" applyProtection="1">
      <protection hidden="1"/>
    </xf>
    <xf numFmtId="0" fontId="0" fillId="3" borderId="2" xfId="0" applyFill="1" applyBorder="1" applyProtection="1">
      <protection hidden="1"/>
    </xf>
    <xf numFmtId="0" fontId="85" fillId="0" borderId="1" xfId="0" applyFont="1" applyBorder="1" applyAlignment="1" applyProtection="1">
      <alignment horizontal="left" vertical="center" wrapText="1"/>
      <protection hidden="1"/>
    </xf>
    <xf numFmtId="0" fontId="21" fillId="5" borderId="1" xfId="0" applyFont="1" applyFill="1" applyBorder="1" applyAlignment="1" applyProtection="1">
      <alignment horizontal="left" vertical="center" wrapText="1"/>
      <protection locked="0"/>
    </xf>
    <xf numFmtId="0" fontId="60" fillId="0" borderId="1" xfId="0" applyFont="1" applyBorder="1" applyAlignment="1" applyProtection="1">
      <alignment vertical="center" wrapText="1"/>
      <protection hidden="1"/>
    </xf>
    <xf numFmtId="0" fontId="63" fillId="16" borderId="1" xfId="0" applyFont="1" applyFill="1" applyBorder="1" applyAlignment="1" applyProtection="1">
      <alignment vertical="center" wrapText="1"/>
      <protection locked="0"/>
    </xf>
    <xf numFmtId="0" fontId="55" fillId="16" borderId="1" xfId="0" applyFont="1" applyFill="1" applyBorder="1" applyAlignment="1" applyProtection="1">
      <alignment vertical="center" wrapText="1"/>
      <protection locked="0"/>
    </xf>
    <xf numFmtId="0" fontId="65" fillId="0" borderId="1" xfId="0" applyFont="1" applyBorder="1" applyAlignment="1" applyProtection="1">
      <alignment vertical="center" wrapText="1"/>
      <protection hidden="1"/>
    </xf>
    <xf numFmtId="0" fontId="55" fillId="16" borderId="1" xfId="0" applyFont="1" applyFill="1" applyBorder="1" applyAlignment="1" applyProtection="1">
      <alignment vertical="center" wrapText="1"/>
      <protection hidden="1"/>
    </xf>
    <xf numFmtId="0" fontId="65" fillId="16" borderId="1" xfId="0" applyFont="1" applyFill="1" applyBorder="1" applyAlignment="1" applyProtection="1">
      <alignment vertical="center" wrapText="1"/>
      <protection locked="0"/>
    </xf>
    <xf numFmtId="0" fontId="47" fillId="16" borderId="1" xfId="0" applyFont="1" applyFill="1" applyBorder="1" applyAlignment="1" applyProtection="1">
      <alignment horizontal="left" vertical="center" wrapText="1"/>
      <protection locked="0"/>
    </xf>
    <xf numFmtId="0" fontId="34" fillId="16" borderId="2" xfId="0" applyFont="1" applyFill="1" applyBorder="1" applyProtection="1">
      <protection locked="0"/>
    </xf>
    <xf numFmtId="0" fontId="19" fillId="3" borderId="1" xfId="0" applyFont="1" applyFill="1" applyBorder="1" applyAlignment="1" applyProtection="1">
      <alignment horizontal="center" vertical="center" wrapText="1"/>
      <protection locked="0"/>
    </xf>
    <xf numFmtId="0" fontId="0" fillId="3" borderId="0" xfId="0" applyFill="1" applyProtection="1">
      <protection hidden="1"/>
    </xf>
    <xf numFmtId="0" fontId="34" fillId="6" borderId="2" xfId="0" applyFont="1" applyFill="1" applyBorder="1" applyProtection="1">
      <protection locked="0"/>
    </xf>
    <xf numFmtId="0" fontId="65" fillId="16" borderId="1" xfId="0" applyFont="1" applyFill="1" applyBorder="1" applyAlignment="1" applyProtection="1">
      <alignment vertical="center" wrapText="1"/>
      <protection hidden="1"/>
    </xf>
    <xf numFmtId="0" fontId="21" fillId="0" borderId="1" xfId="0" applyFont="1" applyBorder="1" applyAlignment="1" applyProtection="1">
      <alignment horizontal="left" vertical="center" wrapText="1"/>
      <protection locked="0"/>
    </xf>
    <xf numFmtId="0" fontId="90" fillId="3" borderId="1" xfId="0" applyFont="1" applyFill="1" applyBorder="1" applyAlignment="1" applyProtection="1">
      <alignment horizontal="center" vertical="center" wrapText="1"/>
      <protection hidden="1"/>
    </xf>
    <xf numFmtId="0" fontId="0" fillId="0" borderId="1" xfId="0" applyBorder="1"/>
    <xf numFmtId="0" fontId="92" fillId="0" borderId="1" xfId="0" applyFont="1" applyBorder="1" applyAlignment="1">
      <alignment horizontal="center" vertical="center"/>
    </xf>
    <xf numFmtId="0" fontId="93" fillId="18" borderId="1" xfId="0" applyFont="1" applyFill="1" applyBorder="1"/>
    <xf numFmtId="0" fontId="0" fillId="18" borderId="1" xfId="0" applyFill="1" applyBorder="1"/>
    <xf numFmtId="0" fontId="0" fillId="0" borderId="1" xfId="0" applyBorder="1" applyAlignment="1">
      <alignment horizontal="center"/>
    </xf>
    <xf numFmtId="0" fontId="75" fillId="0" borderId="1" xfId="0" applyFont="1" applyBorder="1" applyAlignment="1" applyProtection="1">
      <alignment horizontal="center" vertical="center"/>
      <protection hidden="1"/>
    </xf>
    <xf numFmtId="0" fontId="96" fillId="0" borderId="1" xfId="0" applyFont="1" applyBorder="1"/>
    <xf numFmtId="0" fontId="93" fillId="18" borderId="1" xfId="0" applyFont="1" applyFill="1" applyBorder="1" applyAlignment="1">
      <alignment horizontal="center"/>
    </xf>
    <xf numFmtId="167" fontId="76" fillId="0" borderId="1" xfId="0" applyNumberFormat="1" applyFont="1" applyBorder="1" applyAlignment="1" applyProtection="1">
      <alignment horizontal="center"/>
      <protection hidden="1"/>
    </xf>
    <xf numFmtId="1" fontId="76" fillId="0" borderId="1" xfId="0" applyNumberFormat="1" applyFont="1" applyBorder="1" applyAlignment="1" applyProtection="1">
      <alignment horizontal="center"/>
      <protection hidden="1"/>
    </xf>
    <xf numFmtId="0" fontId="76" fillId="0" borderId="1" xfId="0" applyFont="1" applyBorder="1" applyAlignment="1" applyProtection="1">
      <alignment horizontal="center"/>
      <protection hidden="1"/>
    </xf>
    <xf numFmtId="0" fontId="93" fillId="20" borderId="1" xfId="0" applyFont="1" applyFill="1" applyBorder="1"/>
    <xf numFmtId="1" fontId="93" fillId="20" borderId="1" xfId="0" applyNumberFormat="1" applyFont="1" applyFill="1" applyBorder="1" applyAlignment="1">
      <alignment horizontal="center"/>
    </xf>
    <xf numFmtId="0" fontId="97" fillId="20" borderId="1" xfId="0" applyFont="1" applyFill="1" applyBorder="1"/>
    <xf numFmtId="167" fontId="0" fillId="0" borderId="1" xfId="0" applyNumberFormat="1" applyBorder="1" applyAlignment="1">
      <alignment horizontal="center"/>
    </xf>
    <xf numFmtId="1" fontId="93" fillId="20" borderId="1" xfId="0" applyNumberFormat="1" applyFont="1" applyFill="1" applyBorder="1"/>
    <xf numFmtId="0" fontId="93" fillId="20" borderId="1" xfId="0" applyFont="1" applyFill="1" applyBorder="1" applyAlignment="1">
      <alignment horizontal="left"/>
    </xf>
    <xf numFmtId="0" fontId="0" fillId="3" borderId="1" xfId="0" applyFill="1" applyBorder="1"/>
    <xf numFmtId="0" fontId="100" fillId="0" borderId="1" xfId="0" applyFont="1" applyBorder="1"/>
    <xf numFmtId="0" fontId="100" fillId="3" borderId="1" xfId="0" applyFont="1" applyFill="1" applyBorder="1"/>
    <xf numFmtId="0" fontId="101" fillId="7" borderId="1" xfId="0" applyFont="1" applyFill="1" applyBorder="1"/>
    <xf numFmtId="0" fontId="100" fillId="7" borderId="1" xfId="0" applyFont="1" applyFill="1" applyBorder="1"/>
    <xf numFmtId="0" fontId="0" fillId="13" borderId="1" xfId="0" applyFill="1" applyBorder="1"/>
    <xf numFmtId="0" fontId="0" fillId="7" borderId="1" xfId="0" applyFill="1" applyBorder="1"/>
    <xf numFmtId="0" fontId="101" fillId="13" borderId="1" xfId="0" applyFont="1" applyFill="1" applyBorder="1"/>
    <xf numFmtId="0" fontId="0" fillId="7" borderId="1" xfId="0" applyFill="1" applyBorder="1" applyAlignment="1">
      <alignment horizontal="center"/>
    </xf>
    <xf numFmtId="1" fontId="101" fillId="21" borderId="1" xfId="0" applyNumberFormat="1" applyFont="1" applyFill="1" applyBorder="1"/>
    <xf numFmtId="0" fontId="101" fillId="21" borderId="1" xfId="0" applyFont="1" applyFill="1" applyBorder="1"/>
    <xf numFmtId="0" fontId="0" fillId="7" borderId="1" xfId="0" applyFill="1" applyBorder="1" applyAlignment="1">
      <alignment horizontal="right"/>
    </xf>
    <xf numFmtId="1" fontId="101" fillId="22" borderId="1" xfId="0" applyNumberFormat="1" applyFont="1" applyFill="1" applyBorder="1"/>
    <xf numFmtId="0" fontId="101" fillId="22" borderId="1" xfId="0" applyFont="1" applyFill="1" applyBorder="1"/>
    <xf numFmtId="167" fontId="0" fillId="7" borderId="1" xfId="0" applyNumberFormat="1" applyFill="1" applyBorder="1" applyAlignment="1">
      <alignment horizontal="center"/>
    </xf>
    <xf numFmtId="0" fontId="101" fillId="0" borderId="1" xfId="0" applyFont="1" applyBorder="1"/>
    <xf numFmtId="0" fontId="101" fillId="3" borderId="1" xfId="0" applyFont="1" applyFill="1" applyBorder="1"/>
    <xf numFmtId="167" fontId="0" fillId="3" borderId="1" xfId="0" applyNumberFormat="1" applyFill="1" applyBorder="1" applyAlignment="1">
      <alignment horizontal="center"/>
    </xf>
    <xf numFmtId="0" fontId="100" fillId="13" borderId="1" xfId="0" applyFont="1" applyFill="1" applyBorder="1"/>
    <xf numFmtId="0" fontId="101" fillId="21" borderId="1" xfId="0" applyFont="1" applyFill="1" applyBorder="1" applyAlignment="1">
      <alignment horizontal="left"/>
    </xf>
    <xf numFmtId="0" fontId="101" fillId="22" borderId="1" xfId="0" applyFont="1" applyFill="1" applyBorder="1" applyAlignment="1">
      <alignment horizontal="left"/>
    </xf>
    <xf numFmtId="0" fontId="19" fillId="7" borderId="1" xfId="0" applyFont="1" applyFill="1" applyBorder="1" applyAlignment="1">
      <alignment horizontal="left" vertical="center" wrapText="1"/>
    </xf>
    <xf numFmtId="0" fontId="101" fillId="13" borderId="1" xfId="0" applyFont="1" applyFill="1" applyBorder="1" applyAlignment="1">
      <alignment horizontal="right"/>
    </xf>
    <xf numFmtId="0" fontId="101" fillId="7" borderId="1" xfId="0" applyFont="1" applyFill="1" applyBorder="1" applyAlignment="1">
      <alignment horizontal="right"/>
    </xf>
    <xf numFmtId="0" fontId="7" fillId="3" borderId="1" xfId="0" applyFont="1" applyFill="1" applyBorder="1" applyAlignment="1" applyProtection="1">
      <alignment horizontal="left" vertical="center" wrapText="1"/>
      <protection hidden="1"/>
    </xf>
    <xf numFmtId="0" fontId="10" fillId="3" borderId="2"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left" vertical="center" wrapText="1"/>
      <protection hidden="1"/>
    </xf>
    <xf numFmtId="0" fontId="9" fillId="3" borderId="2" xfId="0" applyFont="1" applyFill="1" applyBorder="1" applyAlignment="1" applyProtection="1">
      <alignment horizontal="right" vertical="center" wrapText="1"/>
      <protection hidden="1"/>
    </xf>
    <xf numFmtId="0" fontId="13" fillId="4" borderId="0" xfId="0" applyFont="1" applyFill="1" applyAlignment="1">
      <alignment horizontal="center" vertical="center"/>
    </xf>
    <xf numFmtId="0" fontId="9" fillId="3" borderId="0" xfId="0" applyFont="1" applyFill="1" applyAlignment="1">
      <alignment horizontal="left" vertical="center" wrapText="1"/>
    </xf>
    <xf numFmtId="0" fontId="7" fillId="3" borderId="2" xfId="0" applyFont="1" applyFill="1" applyBorder="1" applyAlignment="1" applyProtection="1">
      <alignment horizontal="left" vertical="center" wrapText="1"/>
      <protection hidden="1"/>
    </xf>
    <xf numFmtId="0" fontId="5" fillId="4" borderId="2" xfId="0" applyFont="1" applyFill="1" applyBorder="1" applyAlignment="1" applyProtection="1">
      <alignment horizontal="center" vertical="center" wrapText="1"/>
      <protection hidden="1"/>
    </xf>
    <xf numFmtId="0" fontId="8" fillId="3" borderId="2" xfId="0" applyFont="1" applyFill="1" applyBorder="1" applyAlignment="1">
      <alignment horizontal="center" vertical="center" wrapText="1"/>
    </xf>
    <xf numFmtId="49" fontId="4" fillId="2" borderId="1" xfId="0" applyNumberFormat="1" applyFont="1" applyFill="1" applyBorder="1" applyAlignment="1" applyProtection="1">
      <alignment horizontal="center" vertical="center" wrapText="1"/>
      <protection hidden="1"/>
    </xf>
    <xf numFmtId="0" fontId="5" fillId="3" borderId="0" xfId="0" applyFont="1" applyFill="1" applyAlignment="1" applyProtection="1">
      <alignment horizontal="center" vertical="center" wrapText="1"/>
      <protection hidden="1"/>
    </xf>
    <xf numFmtId="0" fontId="6" fillId="4" borderId="0" xfId="0" applyFont="1" applyFill="1" applyAlignment="1">
      <alignment horizontal="center" vertical="center" wrapText="1"/>
    </xf>
    <xf numFmtId="0" fontId="7" fillId="3" borderId="2" xfId="0" applyFont="1" applyFill="1" applyBorder="1" applyAlignment="1">
      <alignment horizontal="left" vertical="center" wrapText="1"/>
    </xf>
    <xf numFmtId="0" fontId="3" fillId="3" borderId="0" xfId="0" applyFont="1" applyFill="1" applyAlignment="1" applyProtection="1">
      <alignment horizontal="center" vertical="center" wrapText="1"/>
      <protection hidden="1"/>
    </xf>
    <xf numFmtId="0" fontId="18" fillId="7" borderId="3" xfId="0" applyFont="1" applyFill="1" applyBorder="1" applyAlignment="1" applyProtection="1">
      <alignment horizontal="center" vertical="center" wrapText="1"/>
      <protection hidden="1"/>
    </xf>
    <xf numFmtId="0" fontId="89" fillId="14" borderId="3" xfId="0" applyFont="1" applyFill="1" applyBorder="1" applyAlignment="1" applyProtection="1">
      <alignment horizontal="left" vertical="center" wrapText="1"/>
      <protection hidden="1"/>
    </xf>
    <xf numFmtId="0" fontId="7" fillId="13" borderId="3" xfId="0" applyFont="1" applyFill="1" applyBorder="1" applyAlignment="1" applyProtection="1">
      <alignment horizontal="left" vertical="center" wrapText="1"/>
      <protection hidden="1"/>
    </xf>
    <xf numFmtId="0" fontId="7" fillId="0" borderId="3" xfId="0" applyFont="1" applyBorder="1" applyAlignment="1" applyProtection="1">
      <alignment horizontal="center" vertical="center" wrapText="1"/>
      <protection hidden="1"/>
    </xf>
    <xf numFmtId="0" fontId="7" fillId="12" borderId="3" xfId="0" applyFont="1" applyFill="1" applyBorder="1" applyAlignment="1" applyProtection="1">
      <alignment horizontal="left" vertical="center" wrapText="1"/>
      <protection hidden="1"/>
    </xf>
    <xf numFmtId="0" fontId="7" fillId="3" borderId="3"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locked="0"/>
    </xf>
    <xf numFmtId="0" fontId="15" fillId="4" borderId="2" xfId="0" applyFont="1" applyFill="1" applyBorder="1" applyAlignment="1" applyProtection="1">
      <alignment horizontal="center" vertical="center" wrapText="1"/>
      <protection hidden="1"/>
    </xf>
    <xf numFmtId="0" fontId="17" fillId="9" borderId="3" xfId="0" applyFont="1" applyFill="1" applyBorder="1" applyAlignment="1" applyProtection="1">
      <alignment horizontal="left" vertical="center" wrapText="1"/>
      <protection hidden="1"/>
    </xf>
    <xf numFmtId="0" fontId="17" fillId="10" borderId="3" xfId="0" applyFont="1" applyFill="1" applyBorder="1" applyAlignment="1" applyProtection="1">
      <alignment horizontal="left" vertical="center" wrapText="1"/>
      <protection hidden="1"/>
    </xf>
    <xf numFmtId="0" fontId="7" fillId="11" borderId="3" xfId="0" applyFont="1" applyFill="1" applyBorder="1" applyAlignment="1" applyProtection="1">
      <alignment horizontal="left" vertical="center" wrapText="1"/>
      <protection hidden="1"/>
    </xf>
    <xf numFmtId="49" fontId="20" fillId="2" borderId="1" xfId="0" applyNumberFormat="1" applyFont="1" applyFill="1" applyBorder="1" applyAlignment="1" applyProtection="1">
      <alignment horizontal="center" vertical="center" wrapText="1"/>
      <protection hidden="1"/>
    </xf>
    <xf numFmtId="0" fontId="19" fillId="5" borderId="1" xfId="0" applyFont="1" applyFill="1" applyBorder="1" applyAlignment="1" applyProtection="1">
      <alignment horizontal="left" vertical="center" wrapText="1"/>
      <protection locked="0"/>
    </xf>
    <xf numFmtId="0" fontId="19" fillId="3" borderId="5" xfId="0" applyFont="1" applyFill="1" applyBorder="1" applyAlignment="1" applyProtection="1">
      <alignment horizontal="left" vertical="center" wrapText="1"/>
      <protection hidden="1"/>
    </xf>
    <xf numFmtId="0" fontId="19" fillId="3" borderId="8" xfId="0" applyFont="1" applyFill="1" applyBorder="1" applyAlignment="1" applyProtection="1">
      <alignment horizontal="left" vertical="center" wrapText="1"/>
      <protection hidden="1"/>
    </xf>
    <xf numFmtId="0" fontId="19" fillId="5" borderId="0" xfId="0" applyFont="1" applyFill="1" applyAlignment="1" applyProtection="1">
      <alignment horizontal="center" vertical="center" wrapText="1"/>
      <protection locked="0"/>
    </xf>
    <xf numFmtId="0" fontId="19" fillId="3" borderId="1" xfId="0" applyFont="1" applyFill="1" applyBorder="1" applyAlignment="1" applyProtection="1">
      <alignment horizontal="left" vertical="center" wrapText="1"/>
      <protection hidden="1"/>
    </xf>
    <xf numFmtId="0" fontId="19" fillId="0" borderId="0" xfId="0" applyFont="1" applyAlignment="1" applyProtection="1">
      <alignment horizontal="left" vertical="center"/>
      <protection hidden="1"/>
    </xf>
    <xf numFmtId="0" fontId="19" fillId="3" borderId="0" xfId="0" applyFont="1" applyFill="1" applyAlignment="1" applyProtection="1">
      <alignment horizontal="left" vertical="center"/>
      <protection hidden="1"/>
    </xf>
    <xf numFmtId="0" fontId="19" fillId="3" borderId="0" xfId="0" applyFont="1" applyFill="1" applyAlignment="1" applyProtection="1">
      <alignment horizontal="left" vertical="center" wrapText="1"/>
      <protection hidden="1"/>
    </xf>
    <xf numFmtId="0" fontId="21" fillId="3" borderId="0" xfId="0" applyFont="1" applyFill="1" applyAlignment="1" applyProtection="1">
      <alignment horizontal="center" vertical="center" wrapText="1"/>
      <protection hidden="1"/>
    </xf>
    <xf numFmtId="0" fontId="22" fillId="3" borderId="0" xfId="0" applyFont="1" applyFill="1" applyAlignment="1" applyProtection="1">
      <alignment horizontal="center" vertical="center"/>
      <protection hidden="1"/>
    </xf>
    <xf numFmtId="0" fontId="0" fillId="5" borderId="1" xfId="0" applyFill="1" applyBorder="1" applyAlignment="1" applyProtection="1">
      <alignment horizontal="left" vertical="center" wrapText="1"/>
      <protection locked="0"/>
    </xf>
    <xf numFmtId="0" fontId="34" fillId="6" borderId="1" xfId="0" applyFont="1" applyFill="1" applyBorder="1" applyAlignment="1" applyProtection="1">
      <alignment horizontal="left" vertical="center" wrapText="1"/>
      <protection locked="0"/>
    </xf>
    <xf numFmtId="0" fontId="38" fillId="0" borderId="1" xfId="0" applyFont="1" applyBorder="1" applyAlignment="1" applyProtection="1">
      <alignment horizontal="left" vertical="top" wrapText="1"/>
      <protection hidden="1"/>
    </xf>
    <xf numFmtId="0" fontId="30" fillId="2" borderId="1" xfId="0" applyFont="1" applyFill="1" applyBorder="1" applyAlignment="1" applyProtection="1">
      <alignment horizontal="left" vertical="center" wrapText="1"/>
      <protection hidden="1"/>
    </xf>
    <xf numFmtId="0" fontId="31" fillId="0" borderId="1" xfId="0" applyFont="1" applyBorder="1" applyAlignment="1" applyProtection="1">
      <alignment horizontal="left" vertical="center" wrapText="1"/>
      <protection hidden="1"/>
    </xf>
    <xf numFmtId="0" fontId="35" fillId="0" borderId="1" xfId="0" applyFont="1" applyBorder="1" applyAlignment="1" applyProtection="1">
      <alignment horizontal="left" vertical="top" wrapText="1"/>
      <protection hidden="1"/>
    </xf>
    <xf numFmtId="0" fontId="32" fillId="0" borderId="1" xfId="0" applyFont="1" applyBorder="1" applyAlignment="1" applyProtection="1">
      <alignment horizontal="left" vertical="center" wrapText="1"/>
      <protection hidden="1"/>
    </xf>
    <xf numFmtId="0" fontId="19" fillId="0" borderId="1" xfId="0" applyFont="1" applyBorder="1" applyAlignment="1" applyProtection="1">
      <alignment horizontal="left" vertical="center" wrapText="1"/>
      <protection hidden="1"/>
    </xf>
    <xf numFmtId="0" fontId="52" fillId="6" borderId="1" xfId="0" applyFont="1" applyFill="1" applyBorder="1" applyAlignment="1" applyProtection="1">
      <alignment horizontal="center" vertical="center" wrapText="1"/>
      <protection locked="0"/>
    </xf>
    <xf numFmtId="0" fontId="19" fillId="5" borderId="1" xfId="0" applyFont="1" applyFill="1" applyBorder="1" applyAlignment="1" applyProtection="1">
      <alignment horizontal="center" vertical="center" wrapText="1"/>
      <protection locked="0"/>
    </xf>
    <xf numFmtId="0" fontId="55" fillId="5" borderId="1" xfId="0" applyFont="1" applyFill="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hidden="1"/>
    </xf>
    <xf numFmtId="0" fontId="49" fillId="0" borderId="1" xfId="0" applyFont="1" applyBorder="1" applyAlignment="1" applyProtection="1">
      <alignment horizontal="left" vertical="center" wrapText="1"/>
      <protection hidden="1"/>
    </xf>
    <xf numFmtId="0" fontId="51" fillId="5" borderId="1" xfId="0" applyFont="1" applyFill="1" applyBorder="1" applyAlignment="1" applyProtection="1">
      <alignment horizontal="left" vertical="center" wrapText="1"/>
      <protection locked="0"/>
    </xf>
    <xf numFmtId="0" fontId="19" fillId="0" borderId="1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48" fillId="0" borderId="9" xfId="0" applyFont="1" applyBorder="1" applyAlignment="1" applyProtection="1">
      <alignment horizontal="right" vertical="center" wrapText="1"/>
      <protection hidden="1"/>
    </xf>
    <xf numFmtId="0" fontId="45" fillId="0" borderId="9" xfId="0" applyFont="1" applyBorder="1" applyAlignment="1" applyProtection="1">
      <alignment horizontal="center" vertical="center" wrapText="1"/>
      <protection hidden="1"/>
    </xf>
    <xf numFmtId="0" fontId="19" fillId="0" borderId="9" xfId="0" applyFont="1" applyBorder="1" applyAlignment="1" applyProtection="1">
      <alignment horizontal="left" vertical="center" wrapText="1"/>
      <protection hidden="1"/>
    </xf>
    <xf numFmtId="0" fontId="47" fillId="6" borderId="9" xfId="0" applyFont="1" applyFill="1" applyBorder="1" applyAlignment="1" applyProtection="1">
      <alignment horizontal="center" vertical="center" wrapText="1"/>
      <protection locked="0"/>
    </xf>
    <xf numFmtId="0" fontId="45" fillId="3" borderId="9" xfId="0" applyFont="1" applyFill="1" applyBorder="1" applyAlignment="1" applyProtection="1">
      <alignment horizontal="center" vertical="center" wrapText="1"/>
      <protection hidden="1"/>
    </xf>
    <xf numFmtId="0" fontId="19" fillId="0" borderId="9" xfId="0" applyFont="1" applyBorder="1" applyAlignment="1" applyProtection="1">
      <alignment horizontal="center" vertical="center" wrapText="1"/>
      <protection hidden="1"/>
    </xf>
    <xf numFmtId="49" fontId="44" fillId="2" borderId="1" xfId="0" applyNumberFormat="1" applyFont="1" applyFill="1" applyBorder="1" applyAlignment="1" applyProtection="1">
      <alignment horizontal="center" vertical="center" wrapText="1"/>
      <protection hidden="1"/>
    </xf>
    <xf numFmtId="0" fontId="20" fillId="2" borderId="1" xfId="0" applyFont="1" applyFill="1" applyBorder="1" applyAlignment="1" applyProtection="1">
      <alignment horizontal="center" vertical="center" wrapText="1"/>
      <protection hidden="1"/>
    </xf>
    <xf numFmtId="0" fontId="45" fillId="0" borderId="1"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19" fillId="5" borderId="9" xfId="0" applyFont="1" applyFill="1" applyBorder="1" applyAlignment="1" applyProtection="1">
      <alignment horizontal="center" vertical="center" wrapText="1"/>
      <protection locked="0"/>
    </xf>
    <xf numFmtId="0" fontId="56" fillId="0" borderId="1" xfId="0" applyFont="1" applyBorder="1" applyAlignment="1" applyProtection="1">
      <alignment horizontal="center" vertical="center" wrapText="1"/>
      <protection hidden="1"/>
    </xf>
    <xf numFmtId="0" fontId="70" fillId="3" borderId="1" xfId="0" applyFont="1" applyFill="1" applyBorder="1" applyAlignment="1" applyProtection="1">
      <alignment horizontal="center" vertical="center" wrapText="1"/>
      <protection hidden="1"/>
    </xf>
    <xf numFmtId="0" fontId="62" fillId="15" borderId="1" xfId="0" applyFont="1" applyFill="1" applyBorder="1" applyAlignment="1" applyProtection="1">
      <alignment horizontal="center" vertical="center" wrapText="1"/>
      <protection hidden="1"/>
    </xf>
    <xf numFmtId="0" fontId="63" fillId="3" borderId="1" xfId="0" applyFont="1" applyFill="1" applyBorder="1" applyAlignment="1" applyProtection="1">
      <alignment horizontal="center" vertical="center" wrapText="1"/>
      <protection hidden="1"/>
    </xf>
    <xf numFmtId="0" fontId="72" fillId="0" borderId="1" xfId="0" applyFont="1" applyBorder="1" applyAlignment="1" applyProtection="1">
      <alignment horizontal="left" vertical="center" wrapText="1"/>
      <protection hidden="1"/>
    </xf>
    <xf numFmtId="49" fontId="57" fillId="2" borderId="1" xfId="0" applyNumberFormat="1" applyFont="1" applyFill="1" applyBorder="1" applyAlignment="1" applyProtection="1">
      <alignment vertical="center" wrapText="1"/>
      <protection hidden="1"/>
    </xf>
    <xf numFmtId="0" fontId="45" fillId="0" borderId="0" xfId="0" applyFont="1" applyAlignment="1" applyProtection="1">
      <alignment horizontal="center" vertical="center"/>
      <protection hidden="1"/>
    </xf>
    <xf numFmtId="0" fontId="58" fillId="0" borderId="1" xfId="0" applyFont="1" applyBorder="1" applyAlignment="1" applyProtection="1">
      <alignment horizontal="left" vertical="center" wrapText="1"/>
      <protection hidden="1"/>
    </xf>
    <xf numFmtId="0" fontId="61" fillId="3" borderId="1" xfId="0" applyFont="1" applyFill="1" applyBorder="1" applyAlignment="1" applyProtection="1">
      <alignment horizontal="center" vertical="center" wrapText="1"/>
      <protection hidden="1"/>
    </xf>
    <xf numFmtId="0" fontId="55" fillId="3" borderId="14" xfId="0" applyFont="1" applyFill="1" applyBorder="1" applyAlignment="1" applyProtection="1">
      <alignment vertical="center" wrapText="1"/>
      <protection locked="0"/>
    </xf>
    <xf numFmtId="0" fontId="55" fillId="3" borderId="16" xfId="0" applyFont="1" applyFill="1" applyBorder="1" applyAlignment="1" applyProtection="1">
      <alignment vertical="center" wrapText="1"/>
      <protection locked="0"/>
    </xf>
    <xf numFmtId="0" fontId="77" fillId="0" borderId="1" xfId="0" applyFont="1" applyBorder="1" applyAlignment="1" applyProtection="1">
      <alignment horizontal="center" vertical="center" wrapText="1"/>
      <protection hidden="1"/>
    </xf>
    <xf numFmtId="49" fontId="57" fillId="2" borderId="1" xfId="0" applyNumberFormat="1" applyFont="1" applyFill="1" applyBorder="1" applyAlignment="1" applyProtection="1">
      <alignment horizontal="center" vertical="center" wrapText="1"/>
      <protection hidden="1"/>
    </xf>
    <xf numFmtId="0" fontId="57" fillId="2" borderId="1" xfId="0" applyFont="1" applyFill="1" applyBorder="1" applyAlignment="1" applyProtection="1">
      <alignment horizontal="center" vertical="center" wrapText="1"/>
      <protection hidden="1"/>
    </xf>
    <xf numFmtId="0" fontId="78" fillId="0" borderId="1" xfId="0" applyFont="1" applyBorder="1" applyAlignment="1" applyProtection="1">
      <alignment horizontal="center" vertical="center" wrapText="1"/>
      <protection hidden="1"/>
    </xf>
    <xf numFmtId="0" fontId="47" fillId="16" borderId="1" xfId="0" applyFont="1" applyFill="1" applyBorder="1" applyAlignment="1" applyProtection="1">
      <alignment horizontal="center" vertical="center" wrapText="1"/>
      <protection locked="0"/>
    </xf>
    <xf numFmtId="0" fontId="19" fillId="16" borderId="1" xfId="0" applyFont="1"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hidden="1"/>
    </xf>
    <xf numFmtId="0" fontId="21" fillId="0" borderId="1" xfId="0" applyFont="1" applyBorder="1" applyAlignment="1" applyProtection="1">
      <alignment horizontal="right" vertical="center" wrapText="1"/>
      <protection hidden="1"/>
    </xf>
    <xf numFmtId="0" fontId="32" fillId="3" borderId="0" xfId="0" applyFont="1" applyFill="1" applyAlignment="1" applyProtection="1">
      <alignment horizontal="left" vertical="center" wrapText="1"/>
      <protection hidden="1"/>
    </xf>
    <xf numFmtId="0" fontId="19" fillId="0" borderId="14" xfId="0" applyFont="1" applyBorder="1" applyAlignment="1" applyProtection="1">
      <alignment horizontal="left" vertical="center" wrapText="1"/>
      <protection hidden="1"/>
    </xf>
    <xf numFmtId="0" fontId="19" fillId="0" borderId="15" xfId="0" applyFont="1" applyBorder="1" applyAlignment="1" applyProtection="1">
      <alignment horizontal="left" vertical="center" wrapText="1"/>
      <protection hidden="1"/>
    </xf>
    <xf numFmtId="0" fontId="19" fillId="0" borderId="16" xfId="0" applyFont="1" applyBorder="1" applyAlignment="1" applyProtection="1">
      <alignment horizontal="left" vertical="center" wrapText="1"/>
      <protection hidden="1"/>
    </xf>
    <xf numFmtId="0" fontId="83" fillId="0" borderId="1" xfId="0" applyFont="1" applyBorder="1" applyAlignment="1" applyProtection="1">
      <alignment horizontal="left" vertical="center" wrapText="1"/>
      <protection hidden="1"/>
    </xf>
    <xf numFmtId="0" fontId="83" fillId="16" borderId="1" xfId="0" applyFont="1" applyFill="1" applyBorder="1" applyAlignment="1" applyProtection="1">
      <alignment horizontal="center" vertical="center" wrapText="1"/>
      <protection locked="0"/>
    </xf>
    <xf numFmtId="0" fontId="24" fillId="0" borderId="0" xfId="0" applyFont="1" applyAlignment="1" applyProtection="1">
      <alignment horizontal="left" vertical="center" wrapText="1"/>
      <protection hidden="1"/>
    </xf>
    <xf numFmtId="0" fontId="19" fillId="16" borderId="1" xfId="0" applyFont="1" applyFill="1" applyBorder="1" applyAlignment="1" applyProtection="1">
      <alignment horizontal="left" vertical="center" wrapText="1"/>
      <protection locked="0"/>
    </xf>
    <xf numFmtId="0" fontId="21" fillId="0" borderId="0" xfId="0" applyFont="1" applyAlignment="1" applyProtection="1">
      <alignment horizontal="left" vertical="center" wrapText="1"/>
      <protection hidden="1"/>
    </xf>
    <xf numFmtId="0" fontId="85" fillId="0" borderId="1" xfId="0" applyFont="1" applyBorder="1" applyAlignment="1" applyProtection="1">
      <alignment horizontal="center" vertical="center" wrapText="1"/>
      <protection hidden="1"/>
    </xf>
    <xf numFmtId="49" fontId="88" fillId="2" borderId="1" xfId="0" applyNumberFormat="1" applyFont="1" applyFill="1" applyBorder="1" applyAlignment="1" applyProtection="1">
      <alignment vertical="center" wrapText="1"/>
      <protection hidden="1"/>
    </xf>
    <xf numFmtId="0" fontId="21" fillId="3" borderId="1" xfId="0" applyFont="1" applyFill="1" applyBorder="1" applyAlignment="1">
      <alignment horizontal="center" vertical="center" wrapText="1"/>
    </xf>
    <xf numFmtId="0" fontId="0" fillId="0" borderId="0" xfId="0" applyAlignment="1" applyProtection="1">
      <alignment horizontal="center" vertical="center" wrapText="1"/>
      <protection hidden="1"/>
    </xf>
    <xf numFmtId="0" fontId="19" fillId="5" borderId="1" xfId="0" applyFont="1" applyFill="1" applyBorder="1" applyAlignment="1" applyProtection="1">
      <alignment horizontal="center" vertical="top" wrapText="1"/>
      <protection locked="0"/>
    </xf>
    <xf numFmtId="0" fontId="19" fillId="5" borderId="1" xfId="0" applyFont="1" applyFill="1" applyBorder="1" applyAlignment="1" applyProtection="1">
      <alignment horizontal="center" vertical="center" wrapText="1"/>
      <protection hidden="1"/>
    </xf>
    <xf numFmtId="0" fontId="19" fillId="5" borderId="14" xfId="0" applyFont="1" applyFill="1" applyBorder="1" applyAlignment="1" applyProtection="1">
      <alignment horizontal="center" vertical="center" wrapText="1"/>
      <protection locked="0"/>
    </xf>
    <xf numFmtId="0" fontId="19" fillId="5" borderId="15" xfId="0" applyFont="1" applyFill="1" applyBorder="1" applyAlignment="1" applyProtection="1">
      <alignment horizontal="center" vertical="center" wrapText="1"/>
      <protection locked="0"/>
    </xf>
    <xf numFmtId="0" fontId="19" fillId="5" borderId="16" xfId="0" applyFont="1" applyFill="1" applyBorder="1" applyAlignment="1" applyProtection="1">
      <alignment horizontal="center" vertical="center" wrapText="1"/>
      <protection locked="0"/>
    </xf>
    <xf numFmtId="0" fontId="87" fillId="0" borderId="1" xfId="0" applyFont="1" applyBorder="1" applyAlignment="1" applyProtection="1">
      <alignment horizontal="left" vertical="center" wrapText="1"/>
      <protection hidden="1"/>
    </xf>
    <xf numFmtId="0" fontId="83" fillId="5" borderId="1" xfId="0" applyFont="1" applyFill="1" applyBorder="1" applyAlignment="1" applyProtection="1">
      <alignment horizontal="center" vertical="center" wrapText="1"/>
      <protection locked="0"/>
    </xf>
    <xf numFmtId="0" fontId="19" fillId="18" borderId="1" xfId="0" applyFont="1" applyFill="1" applyBorder="1" applyAlignment="1">
      <alignment horizontal="left" vertical="center" wrapText="1"/>
    </xf>
    <xf numFmtId="0" fontId="91" fillId="17" borderId="1" xfId="0" applyFont="1" applyFill="1" applyBorder="1" applyAlignment="1">
      <alignment horizontal="center" vertical="center"/>
    </xf>
    <xf numFmtId="0" fontId="92" fillId="18" borderId="1" xfId="0" applyFont="1" applyFill="1" applyBorder="1" applyAlignment="1">
      <alignment horizontal="center" vertical="center"/>
    </xf>
    <xf numFmtId="0" fontId="94" fillId="0" borderId="14" xfId="0" applyFont="1" applyBorder="1" applyAlignment="1">
      <alignment horizontal="center" vertical="center"/>
    </xf>
    <xf numFmtId="0" fontId="94" fillId="0" borderId="15" xfId="0" applyFont="1" applyBorder="1" applyAlignment="1">
      <alignment horizontal="center" vertical="center"/>
    </xf>
    <xf numFmtId="0" fontId="94" fillId="0" borderId="16" xfId="0" applyFont="1" applyBorder="1" applyAlignment="1">
      <alignment horizontal="center" vertical="center"/>
    </xf>
    <xf numFmtId="0" fontId="95" fillId="19" borderId="1" xfId="0" applyFont="1" applyFill="1" applyBorder="1" applyAlignment="1">
      <alignment horizontal="center" vertical="center"/>
    </xf>
    <xf numFmtId="0" fontId="48" fillId="18" borderId="1" xfId="0" applyFont="1" applyFill="1" applyBorder="1" applyAlignment="1">
      <alignment horizontal="right" vertical="center" wrapText="1"/>
    </xf>
    <xf numFmtId="0" fontId="93" fillId="18" borderId="1" xfId="0" applyFont="1" applyFill="1" applyBorder="1" applyAlignment="1">
      <alignment horizontal="center" vertical="center"/>
    </xf>
    <xf numFmtId="0" fontId="98" fillId="13" borderId="1" xfId="0" applyFont="1" applyFill="1" applyBorder="1" applyAlignment="1">
      <alignment horizontal="center" vertical="center"/>
    </xf>
    <xf numFmtId="0" fontId="98" fillId="7" borderId="1" xfId="0" applyFont="1" applyFill="1" applyBorder="1" applyAlignment="1">
      <alignment horizontal="center" vertical="center"/>
    </xf>
    <xf numFmtId="0" fontId="99" fillId="13" borderId="1" xfId="0" applyFont="1" applyFill="1" applyBorder="1" applyAlignment="1">
      <alignment horizontal="center" vertical="center"/>
    </xf>
    <xf numFmtId="0" fontId="99" fillId="7" borderId="1" xfId="0" applyFont="1" applyFill="1" applyBorder="1" applyAlignment="1">
      <alignment horizontal="center" vertical="center"/>
    </xf>
    <xf numFmtId="0" fontId="19" fillId="13" borderId="1" xfId="0" applyFont="1" applyFill="1" applyBorder="1" applyAlignment="1">
      <alignment horizontal="left" vertical="center" wrapText="1"/>
    </xf>
    <xf numFmtId="0" fontId="19" fillId="7" borderId="1" xfId="0" applyFont="1" applyFill="1" applyBorder="1" applyAlignment="1">
      <alignment horizontal="left" vertical="center" wrapText="1"/>
    </xf>
    <xf numFmtId="0" fontId="101" fillId="13" borderId="14" xfId="0" applyFont="1" applyFill="1" applyBorder="1" applyAlignment="1">
      <alignment horizontal="center"/>
    </xf>
    <xf numFmtId="0" fontId="101" fillId="13" borderId="15" xfId="0" applyFont="1" applyFill="1" applyBorder="1" applyAlignment="1">
      <alignment horizontal="center"/>
    </xf>
    <xf numFmtId="0" fontId="101" fillId="13" borderId="16" xfId="0" applyFont="1" applyFill="1" applyBorder="1" applyAlignment="1">
      <alignment horizontal="center"/>
    </xf>
    <xf numFmtId="0" fontId="101" fillId="13" borderId="1" xfId="0" applyFont="1" applyFill="1" applyBorder="1" applyAlignment="1">
      <alignment horizontal="center" vertical="center"/>
    </xf>
    <xf numFmtId="0" fontId="101" fillId="7" borderId="1" xfId="0" applyFont="1" applyFill="1" applyBorder="1" applyAlignment="1">
      <alignment horizontal="center" vertical="center"/>
    </xf>
    <xf numFmtId="0" fontId="19" fillId="13" borderId="14" xfId="0" applyFont="1" applyFill="1" applyBorder="1" applyAlignment="1">
      <alignment horizontal="left" vertical="center" wrapText="1"/>
    </xf>
    <xf numFmtId="0" fontId="19" fillId="13" borderId="15" xfId="0" applyFont="1" applyFill="1" applyBorder="1" applyAlignment="1">
      <alignment horizontal="left" vertical="center" wrapText="1"/>
    </xf>
    <xf numFmtId="0" fontId="19" fillId="13" borderId="16" xfId="0" applyFont="1" applyFill="1" applyBorder="1" applyAlignment="1">
      <alignment horizontal="left" vertical="center" wrapText="1"/>
    </xf>
    <xf numFmtId="0" fontId="19" fillId="7" borderId="14" xfId="0" applyFont="1" applyFill="1" applyBorder="1" applyAlignment="1">
      <alignment horizontal="left" vertical="center" wrapText="1"/>
    </xf>
    <xf numFmtId="0" fontId="19" fillId="7" borderId="15" xfId="0" applyFont="1" applyFill="1" applyBorder="1" applyAlignment="1">
      <alignment horizontal="left" vertical="center" wrapText="1"/>
    </xf>
    <xf numFmtId="0" fontId="19" fillId="7" borderId="16" xfId="0" applyFont="1" applyFill="1" applyBorder="1" applyAlignment="1">
      <alignment horizontal="left" vertical="center" wrapText="1"/>
    </xf>
    <xf numFmtId="0" fontId="12" fillId="3" borderId="17" xfId="0" applyFont="1" applyFill="1" applyBorder="1" applyAlignment="1" applyProtection="1">
      <alignment horizontal="center" vertical="center" wrapText="1"/>
      <protection hidden="1"/>
    </xf>
    <xf numFmtId="0" fontId="12" fillId="3" borderId="18" xfId="0" applyFont="1" applyFill="1" applyBorder="1" applyAlignment="1" applyProtection="1">
      <alignment horizontal="center" vertical="center" wrapText="1"/>
      <protection hidden="1"/>
    </xf>
    <xf numFmtId="0" fontId="12" fillId="3" borderId="19" xfId="0" applyFont="1" applyFill="1" applyBorder="1" applyAlignment="1" applyProtection="1">
      <alignment horizontal="center" vertical="center" wrapText="1"/>
      <protection hidden="1"/>
    </xf>
    <xf numFmtId="0" fontId="102" fillId="23" borderId="2" xfId="0" applyFont="1" applyFill="1" applyBorder="1" applyAlignment="1" applyProtection="1">
      <alignment horizontal="left" vertical="center" wrapText="1"/>
      <protection hidden="1"/>
    </xf>
    <xf numFmtId="0" fontId="10" fillId="23" borderId="17" xfId="0" applyFont="1" applyFill="1" applyBorder="1" applyAlignment="1" applyProtection="1">
      <alignment horizontal="center" vertical="center" wrapText="1"/>
      <protection hidden="1"/>
    </xf>
    <xf numFmtId="0" fontId="10" fillId="23" borderId="18" xfId="0" applyFont="1" applyFill="1" applyBorder="1" applyAlignment="1" applyProtection="1">
      <alignment horizontal="center" vertical="center" wrapText="1"/>
      <protection hidden="1"/>
    </xf>
    <xf numFmtId="0" fontId="10" fillId="23" borderId="19" xfId="0" applyFont="1" applyFill="1" applyBorder="1" applyAlignment="1" applyProtection="1">
      <alignment horizontal="center" vertical="center" wrapText="1"/>
      <protection hidden="1"/>
    </xf>
    <xf numFmtId="0" fontId="25" fillId="3" borderId="0" xfId="0" applyFont="1" applyFill="1" applyAlignment="1" applyProtection="1">
      <alignment horizontal="left" vertical="center"/>
      <protection hidden="1"/>
    </xf>
    <xf numFmtId="0" fontId="42" fillId="3" borderId="0" xfId="0" applyFont="1" applyFill="1" applyAlignment="1" applyProtection="1">
      <alignment horizontal="left" vertical="center"/>
      <protection hidden="1"/>
    </xf>
    <xf numFmtId="0" fontId="25" fillId="5" borderId="1" xfId="0" applyFont="1" applyFill="1" applyBorder="1" applyAlignment="1" applyProtection="1">
      <alignment horizontal="left" vertical="center" wrapText="1"/>
      <protection locked="0"/>
    </xf>
    <xf numFmtId="0" fontId="42" fillId="3" borderId="0" xfId="0" applyFont="1" applyFill="1" applyAlignment="1" applyProtection="1">
      <alignment vertical="center"/>
      <protection hidden="1"/>
    </xf>
    <xf numFmtId="0" fontId="25" fillId="3" borderId="0" xfId="0" applyFont="1" applyFill="1" applyAlignment="1" applyProtection="1">
      <alignment horizontal="left" vertical="center" wrapText="1"/>
      <protection hidden="1"/>
    </xf>
    <xf numFmtId="0" fontId="25" fillId="3" borderId="0" xfId="0" applyFont="1" applyFill="1" applyAlignment="1" applyProtection="1">
      <alignment horizontal="center" vertical="center" wrapText="1"/>
      <protection hidden="1"/>
    </xf>
    <xf numFmtId="0" fontId="25" fillId="3" borderId="16" xfId="0" applyFont="1" applyFill="1" applyBorder="1" applyAlignment="1" applyProtection="1">
      <alignment horizontal="center" vertical="center" wrapText="1"/>
      <protection hidden="1"/>
    </xf>
    <xf numFmtId="0" fontId="25" fillId="3" borderId="14" xfId="0" applyFont="1" applyFill="1" applyBorder="1" applyAlignment="1" applyProtection="1">
      <alignment horizontal="center" vertical="center" wrapText="1"/>
      <protection hidden="1"/>
    </xf>
    <xf numFmtId="0" fontId="25" fillId="3" borderId="16" xfId="0" applyFont="1" applyFill="1" applyBorder="1" applyAlignment="1" applyProtection="1">
      <alignment horizontal="center" vertical="center" wrapText="1"/>
      <protection hidden="1"/>
    </xf>
    <xf numFmtId="0" fontId="42" fillId="3" borderId="0" xfId="0" applyFont="1" applyFill="1" applyAlignment="1" applyProtection="1">
      <alignment horizontal="left" vertical="center" wrapText="1"/>
      <protection hidden="1"/>
    </xf>
    <xf numFmtId="0" fontId="0" fillId="13" borderId="14" xfId="0" applyFill="1" applyBorder="1" applyAlignment="1"/>
    <xf numFmtId="0" fontId="0" fillId="13" borderId="15" xfId="0" applyFill="1" applyBorder="1" applyAlignment="1"/>
    <xf numFmtId="0" fontId="0" fillId="13" borderId="16" xfId="0" applyFill="1" applyBorder="1" applyAlignment="1"/>
  </cellXfs>
  <cellStyles count="5">
    <cellStyle name="En-tête" xfId="3" xr:uid="{00000000-0005-0000-0000-000008000000}"/>
    <cellStyle name="Normal" xfId="0" builtinId="0"/>
    <cellStyle name="Résultat" xfId="1" xr:uid="{00000000-0005-0000-0000-000006000000}"/>
    <cellStyle name="Résultat2" xfId="2" xr:uid="{00000000-0005-0000-0000-000007000000}"/>
    <cellStyle name="Titre1" xfId="4" xr:uid="{00000000-0005-0000-0000-00000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5000B"/>
      <rgbColor rgb="FF008000"/>
      <rgbColor rgb="FF000099"/>
      <rgbColor rgb="FF808000"/>
      <rgbColor rgb="FF990099"/>
      <rgbColor rgb="FF006666"/>
      <rgbColor rgb="FFCCCCCC"/>
      <rgbColor rgb="FF808080"/>
      <rgbColor rgb="FF9999CC"/>
      <rgbColor rgb="FF9933FF"/>
      <rgbColor rgb="FFEEEEEE"/>
      <rgbColor rgb="FFCFE7F5"/>
      <rgbColor rgb="FF660066"/>
      <rgbColor rgb="FFFF8080"/>
      <rgbColor rgb="FF0066CC"/>
      <rgbColor rgb="FFDEDCE6"/>
      <rgbColor rgb="FF330099"/>
      <rgbColor rgb="FFFF00FF"/>
      <rgbColor rgb="FFFFFF00"/>
      <rgbColor rgb="FF00FFFF"/>
      <rgbColor rgb="FF6600CC"/>
      <rgbColor rgb="FFCC0000"/>
      <rgbColor rgb="FF008080"/>
      <rgbColor rgb="FF0000CC"/>
      <rgbColor rgb="FF00CCFF"/>
      <rgbColor rgb="FFE6E6FF"/>
      <rgbColor rgb="FFCCFF99"/>
      <rgbColor rgb="FFFDEFFD"/>
      <rgbColor rgb="FF99CCFF"/>
      <rgbColor rgb="FFCC99CC"/>
      <rgbColor rgb="FFCC99FF"/>
      <rgbColor rgb="FFFFCCFF"/>
      <rgbColor rgb="FF3366FF"/>
      <rgbColor rgb="FF83CAFF"/>
      <rgbColor rgb="FF99CC66"/>
      <rgbColor rgb="FFFFD320"/>
      <rgbColor rgb="FFFF9900"/>
      <rgbColor rgb="FFFF6600"/>
      <rgbColor rgb="FF666699"/>
      <rgbColor rgb="FF99CC99"/>
      <rgbColor rgb="FF003366"/>
      <rgbColor rgb="FF339966"/>
      <rgbColor rgb="FF003300"/>
      <rgbColor rgb="FF333300"/>
      <rgbColor rgb="FFFF3300"/>
      <rgbColor rgb="FFFF3333"/>
      <rgbColor rgb="FF663399"/>
      <rgbColor rgb="FF33006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800100</xdr:colOff>
      <xdr:row>23</xdr:row>
      <xdr:rowOff>600075</xdr:rowOff>
    </xdr:to>
    <xdr:sp macro="" textlink="">
      <xdr:nvSpPr>
        <xdr:cNvPr id="1026" name="_x0000_t202" hidden="1">
          <a:extLst>
            <a:ext uri="{FF2B5EF4-FFF2-40B4-BE49-F238E27FC236}">
              <a16:creationId xmlns:a16="http://schemas.microsoft.com/office/drawing/2014/main" id="{10C237D3-546F-41FF-9B5A-9D89DDDA95C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85725</xdr:colOff>
      <xdr:row>28</xdr:row>
      <xdr:rowOff>228600</xdr:rowOff>
    </xdr:to>
    <xdr:sp macro="" textlink="">
      <xdr:nvSpPr>
        <xdr:cNvPr id="10282" name="_x0000_t202" hidden="1">
          <a:extLst>
            <a:ext uri="{FF2B5EF4-FFF2-40B4-BE49-F238E27FC236}">
              <a16:creationId xmlns:a16="http://schemas.microsoft.com/office/drawing/2014/main" id="{DA6BB4C5-F4C9-408F-B97F-46FD0142CD4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80" name="_x0000_t202" hidden="1">
          <a:extLst>
            <a:ext uri="{FF2B5EF4-FFF2-40B4-BE49-F238E27FC236}">
              <a16:creationId xmlns:a16="http://schemas.microsoft.com/office/drawing/2014/main" id="{48943263-3C83-453F-AA21-87422AF6C4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8" name="_x0000_t202" hidden="1">
          <a:extLst>
            <a:ext uri="{FF2B5EF4-FFF2-40B4-BE49-F238E27FC236}">
              <a16:creationId xmlns:a16="http://schemas.microsoft.com/office/drawing/2014/main" id="{C888CE07-5903-4DB9-A8F4-CA36F98B1BD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6" name="_x0000_t202" hidden="1">
          <a:extLst>
            <a:ext uri="{FF2B5EF4-FFF2-40B4-BE49-F238E27FC236}">
              <a16:creationId xmlns:a16="http://schemas.microsoft.com/office/drawing/2014/main" id="{C0FFFD2F-3CFE-4278-A7ED-6E8C84B7E72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4" name="_x0000_t202" hidden="1">
          <a:extLst>
            <a:ext uri="{FF2B5EF4-FFF2-40B4-BE49-F238E27FC236}">
              <a16:creationId xmlns:a16="http://schemas.microsoft.com/office/drawing/2014/main" id="{F444D82D-C1D8-4863-BBB9-9F5CCBC2B3E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2" name="_x0000_t202" hidden="1">
          <a:extLst>
            <a:ext uri="{FF2B5EF4-FFF2-40B4-BE49-F238E27FC236}">
              <a16:creationId xmlns:a16="http://schemas.microsoft.com/office/drawing/2014/main" id="{4B9DF4BA-2423-4B3E-91E3-D0DD7C56219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70" name="_x0000_t202" hidden="1">
          <a:extLst>
            <a:ext uri="{FF2B5EF4-FFF2-40B4-BE49-F238E27FC236}">
              <a16:creationId xmlns:a16="http://schemas.microsoft.com/office/drawing/2014/main" id="{A8B54AF5-50A7-45AA-AFFC-176B9EF68DB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8" name="_x0000_t202" hidden="1">
          <a:extLst>
            <a:ext uri="{FF2B5EF4-FFF2-40B4-BE49-F238E27FC236}">
              <a16:creationId xmlns:a16="http://schemas.microsoft.com/office/drawing/2014/main" id="{009BCB32-A04C-4FFA-9893-4C4729A3E98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6" name="_x0000_t202" hidden="1">
          <a:extLst>
            <a:ext uri="{FF2B5EF4-FFF2-40B4-BE49-F238E27FC236}">
              <a16:creationId xmlns:a16="http://schemas.microsoft.com/office/drawing/2014/main" id="{B07759A2-D59C-40A7-B9CC-260701EAFC8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4" name="_x0000_t202" hidden="1">
          <a:extLst>
            <a:ext uri="{FF2B5EF4-FFF2-40B4-BE49-F238E27FC236}">
              <a16:creationId xmlns:a16="http://schemas.microsoft.com/office/drawing/2014/main" id="{5C150D60-736B-4A68-9634-EFAE39E07B8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2" name="_x0000_t202" hidden="1">
          <a:extLst>
            <a:ext uri="{FF2B5EF4-FFF2-40B4-BE49-F238E27FC236}">
              <a16:creationId xmlns:a16="http://schemas.microsoft.com/office/drawing/2014/main" id="{C60DFC59-4738-4CB6-BBDA-5E7F1C3221F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60" name="_x0000_t202" hidden="1">
          <a:extLst>
            <a:ext uri="{FF2B5EF4-FFF2-40B4-BE49-F238E27FC236}">
              <a16:creationId xmlns:a16="http://schemas.microsoft.com/office/drawing/2014/main" id="{90466150-8C30-43AC-9B21-29EED743898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8" name="_x0000_t202" hidden="1">
          <a:extLst>
            <a:ext uri="{FF2B5EF4-FFF2-40B4-BE49-F238E27FC236}">
              <a16:creationId xmlns:a16="http://schemas.microsoft.com/office/drawing/2014/main" id="{ECB1DEBD-E50A-43FE-8BAA-6CD67A11CDD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6" name="_x0000_t202" hidden="1">
          <a:extLst>
            <a:ext uri="{FF2B5EF4-FFF2-40B4-BE49-F238E27FC236}">
              <a16:creationId xmlns:a16="http://schemas.microsoft.com/office/drawing/2014/main" id="{FC98EAAD-EE63-4B7F-9F09-07B826B9DD9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4" name="_x0000_t202" hidden="1">
          <a:extLst>
            <a:ext uri="{FF2B5EF4-FFF2-40B4-BE49-F238E27FC236}">
              <a16:creationId xmlns:a16="http://schemas.microsoft.com/office/drawing/2014/main" id="{7B56012D-7306-4B80-9C17-BE82709BFF8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2" name="_x0000_t202" hidden="1">
          <a:extLst>
            <a:ext uri="{FF2B5EF4-FFF2-40B4-BE49-F238E27FC236}">
              <a16:creationId xmlns:a16="http://schemas.microsoft.com/office/drawing/2014/main" id="{5F32C5A3-711A-4557-AB8D-2108F7B3E0D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50" name="_x0000_t202" hidden="1">
          <a:extLst>
            <a:ext uri="{FF2B5EF4-FFF2-40B4-BE49-F238E27FC236}">
              <a16:creationId xmlns:a16="http://schemas.microsoft.com/office/drawing/2014/main" id="{EBA5334E-F5C1-4589-92F7-D21B8FA2174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48" name="_x0000_t202" hidden="1">
          <a:extLst>
            <a:ext uri="{FF2B5EF4-FFF2-40B4-BE49-F238E27FC236}">
              <a16:creationId xmlns:a16="http://schemas.microsoft.com/office/drawing/2014/main" id="{186CBA5C-50D2-4E2E-8683-1583CFC86BF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46" name="_x0000_t202" hidden="1">
          <a:extLst>
            <a:ext uri="{FF2B5EF4-FFF2-40B4-BE49-F238E27FC236}">
              <a16:creationId xmlns:a16="http://schemas.microsoft.com/office/drawing/2014/main" id="{B1C1592A-42A9-4A4E-ADF2-B5E6A6DC1B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44" name="_x0000_t202" hidden="1">
          <a:extLst>
            <a:ext uri="{FF2B5EF4-FFF2-40B4-BE49-F238E27FC236}">
              <a16:creationId xmlns:a16="http://schemas.microsoft.com/office/drawing/2014/main" id="{11A5FC26-A406-4DF2-8FFE-4B55B7AA620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10242" name="_x0000_t202" hidden="1">
          <a:extLst>
            <a:ext uri="{FF2B5EF4-FFF2-40B4-BE49-F238E27FC236}">
              <a16:creationId xmlns:a16="http://schemas.microsoft.com/office/drawing/2014/main" id="{A4407131-01E5-437C-8201-DFF6FF0F673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742950</xdr:colOff>
      <xdr:row>32</xdr:row>
      <xdr:rowOff>152400</xdr:rowOff>
    </xdr:to>
    <xdr:sp macro="" textlink="">
      <xdr:nvSpPr>
        <xdr:cNvPr id="2050" name="_x0000_t202" hidden="1">
          <a:extLst>
            <a:ext uri="{FF2B5EF4-FFF2-40B4-BE49-F238E27FC236}">
              <a16:creationId xmlns:a16="http://schemas.microsoft.com/office/drawing/2014/main" id="{F840E849-4175-496E-9CA4-71EC30ECA07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495300</xdr:colOff>
      <xdr:row>28</xdr:row>
      <xdr:rowOff>57150</xdr:rowOff>
    </xdr:to>
    <xdr:sp macro="" textlink="">
      <xdr:nvSpPr>
        <xdr:cNvPr id="3114" name="_x0000_t202" hidden="1">
          <a:extLst>
            <a:ext uri="{FF2B5EF4-FFF2-40B4-BE49-F238E27FC236}">
              <a16:creationId xmlns:a16="http://schemas.microsoft.com/office/drawing/2014/main" id="{F76C8962-3D08-4C7A-87DC-CF7E3B1BB90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12" name="_x0000_t202" hidden="1">
          <a:extLst>
            <a:ext uri="{FF2B5EF4-FFF2-40B4-BE49-F238E27FC236}">
              <a16:creationId xmlns:a16="http://schemas.microsoft.com/office/drawing/2014/main" id="{3B58FF0B-E431-4BE0-8F4C-0745A7FF946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10" name="_x0000_t202" hidden="1">
          <a:extLst>
            <a:ext uri="{FF2B5EF4-FFF2-40B4-BE49-F238E27FC236}">
              <a16:creationId xmlns:a16="http://schemas.microsoft.com/office/drawing/2014/main" id="{5B26951A-3622-4A3C-9F45-B9696D7898C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8" name="_x0000_t202" hidden="1">
          <a:extLst>
            <a:ext uri="{FF2B5EF4-FFF2-40B4-BE49-F238E27FC236}">
              <a16:creationId xmlns:a16="http://schemas.microsoft.com/office/drawing/2014/main" id="{9BB4351B-7F36-4ED5-B794-3DA8FE78236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6" name="_x0000_t202" hidden="1">
          <a:extLst>
            <a:ext uri="{FF2B5EF4-FFF2-40B4-BE49-F238E27FC236}">
              <a16:creationId xmlns:a16="http://schemas.microsoft.com/office/drawing/2014/main" id="{77CBA87E-17B7-41CD-B555-EC91593A40C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4" name="_x0000_t202" hidden="1">
          <a:extLst>
            <a:ext uri="{FF2B5EF4-FFF2-40B4-BE49-F238E27FC236}">
              <a16:creationId xmlns:a16="http://schemas.microsoft.com/office/drawing/2014/main" id="{593320EB-5797-40FE-861E-3168833B5D5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2" name="_x0000_t202" hidden="1">
          <a:extLst>
            <a:ext uri="{FF2B5EF4-FFF2-40B4-BE49-F238E27FC236}">
              <a16:creationId xmlns:a16="http://schemas.microsoft.com/office/drawing/2014/main" id="{5DB78043-DB65-42E2-9847-4520C86BA32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100" name="_x0000_t202" hidden="1">
          <a:extLst>
            <a:ext uri="{FF2B5EF4-FFF2-40B4-BE49-F238E27FC236}">
              <a16:creationId xmlns:a16="http://schemas.microsoft.com/office/drawing/2014/main" id="{FB763F10-2EB1-48BD-8BD9-E8510270749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8" name="_x0000_t202" hidden="1">
          <a:extLst>
            <a:ext uri="{FF2B5EF4-FFF2-40B4-BE49-F238E27FC236}">
              <a16:creationId xmlns:a16="http://schemas.microsoft.com/office/drawing/2014/main" id="{236BC179-4555-474F-87A0-0497F4AAB09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6" name="_x0000_t202" hidden="1">
          <a:extLst>
            <a:ext uri="{FF2B5EF4-FFF2-40B4-BE49-F238E27FC236}">
              <a16:creationId xmlns:a16="http://schemas.microsoft.com/office/drawing/2014/main" id="{65A10E36-4685-48E4-B802-183AA8F3339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4" name="_x0000_t202" hidden="1">
          <a:extLst>
            <a:ext uri="{FF2B5EF4-FFF2-40B4-BE49-F238E27FC236}">
              <a16:creationId xmlns:a16="http://schemas.microsoft.com/office/drawing/2014/main" id="{FBF7284C-C796-4B9C-B0C1-E15A29A7441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2" name="_x0000_t202" hidden="1">
          <a:extLst>
            <a:ext uri="{FF2B5EF4-FFF2-40B4-BE49-F238E27FC236}">
              <a16:creationId xmlns:a16="http://schemas.microsoft.com/office/drawing/2014/main" id="{9F32F4B1-415A-454D-9785-51CAD1F8F82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90" name="_x0000_t202" hidden="1">
          <a:extLst>
            <a:ext uri="{FF2B5EF4-FFF2-40B4-BE49-F238E27FC236}">
              <a16:creationId xmlns:a16="http://schemas.microsoft.com/office/drawing/2014/main" id="{E94B1549-9653-4107-8A7C-EDD41656C95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8" name="_x0000_t202" hidden="1">
          <a:extLst>
            <a:ext uri="{FF2B5EF4-FFF2-40B4-BE49-F238E27FC236}">
              <a16:creationId xmlns:a16="http://schemas.microsoft.com/office/drawing/2014/main" id="{2C57AFFD-D7CA-4F12-99F3-19CB5C03E01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6" name="_x0000_t202" hidden="1">
          <a:extLst>
            <a:ext uri="{FF2B5EF4-FFF2-40B4-BE49-F238E27FC236}">
              <a16:creationId xmlns:a16="http://schemas.microsoft.com/office/drawing/2014/main" id="{32E63480-E583-49EF-909E-061ED17BDD3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4" name="_x0000_t202" hidden="1">
          <a:extLst>
            <a:ext uri="{FF2B5EF4-FFF2-40B4-BE49-F238E27FC236}">
              <a16:creationId xmlns:a16="http://schemas.microsoft.com/office/drawing/2014/main" id="{FDC6B707-97A6-4FAB-89A5-F45727A857E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2" name="_x0000_t202" hidden="1">
          <a:extLst>
            <a:ext uri="{FF2B5EF4-FFF2-40B4-BE49-F238E27FC236}">
              <a16:creationId xmlns:a16="http://schemas.microsoft.com/office/drawing/2014/main" id="{17ECE9EC-E7F4-4671-BA92-48BE2501359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80" name="_x0000_t202" hidden="1">
          <a:extLst>
            <a:ext uri="{FF2B5EF4-FFF2-40B4-BE49-F238E27FC236}">
              <a16:creationId xmlns:a16="http://schemas.microsoft.com/office/drawing/2014/main" id="{D78C4BB4-661A-4AED-BA5D-8EB433190EA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78" name="_x0000_t202" hidden="1">
          <a:extLst>
            <a:ext uri="{FF2B5EF4-FFF2-40B4-BE49-F238E27FC236}">
              <a16:creationId xmlns:a16="http://schemas.microsoft.com/office/drawing/2014/main" id="{910A7966-8441-4D20-BE09-732CDDABDD5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76" name="_x0000_t202" hidden="1">
          <a:extLst>
            <a:ext uri="{FF2B5EF4-FFF2-40B4-BE49-F238E27FC236}">
              <a16:creationId xmlns:a16="http://schemas.microsoft.com/office/drawing/2014/main" id="{969329F8-FEAE-45C4-AB0F-76390EB6380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495300</xdr:colOff>
      <xdr:row>28</xdr:row>
      <xdr:rowOff>57150</xdr:rowOff>
    </xdr:to>
    <xdr:sp macro="" textlink="">
      <xdr:nvSpPr>
        <xdr:cNvPr id="3074" name="_x0000_t202" hidden="1">
          <a:extLst>
            <a:ext uri="{FF2B5EF4-FFF2-40B4-BE49-F238E27FC236}">
              <a16:creationId xmlns:a16="http://schemas.microsoft.com/office/drawing/2014/main" id="{4C45E525-3A6D-495A-B74F-C47B37F260D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342900</xdr:colOff>
      <xdr:row>27</xdr:row>
      <xdr:rowOff>266700</xdr:rowOff>
    </xdr:to>
    <xdr:sp macro="" textlink="">
      <xdr:nvSpPr>
        <xdr:cNvPr id="4138" name="_x0000_t202" hidden="1">
          <a:extLst>
            <a:ext uri="{FF2B5EF4-FFF2-40B4-BE49-F238E27FC236}">
              <a16:creationId xmlns:a16="http://schemas.microsoft.com/office/drawing/2014/main" id="{6CCAB98A-B0AD-4E3F-827C-05DE0C347E6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36" name="_x0000_t202" hidden="1">
          <a:extLst>
            <a:ext uri="{FF2B5EF4-FFF2-40B4-BE49-F238E27FC236}">
              <a16:creationId xmlns:a16="http://schemas.microsoft.com/office/drawing/2014/main" id="{B099FD29-2537-4806-8545-D31E5762930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34" name="_x0000_t202" hidden="1">
          <a:extLst>
            <a:ext uri="{FF2B5EF4-FFF2-40B4-BE49-F238E27FC236}">
              <a16:creationId xmlns:a16="http://schemas.microsoft.com/office/drawing/2014/main" id="{816D3C04-2D2C-4F2D-AD35-9F200F91714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32" name="_x0000_t202" hidden="1">
          <a:extLst>
            <a:ext uri="{FF2B5EF4-FFF2-40B4-BE49-F238E27FC236}">
              <a16:creationId xmlns:a16="http://schemas.microsoft.com/office/drawing/2014/main" id="{D9693F66-8535-4A93-9067-FD7D9CF68DF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30" name="_x0000_t202" hidden="1">
          <a:extLst>
            <a:ext uri="{FF2B5EF4-FFF2-40B4-BE49-F238E27FC236}">
              <a16:creationId xmlns:a16="http://schemas.microsoft.com/office/drawing/2014/main" id="{A28CF030-3ADF-48B6-B90C-3FC013053C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8" name="_x0000_t202" hidden="1">
          <a:extLst>
            <a:ext uri="{FF2B5EF4-FFF2-40B4-BE49-F238E27FC236}">
              <a16:creationId xmlns:a16="http://schemas.microsoft.com/office/drawing/2014/main" id="{612C043A-0F92-4ADC-81F1-1309B566CDB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6" name="_x0000_t202" hidden="1">
          <a:extLst>
            <a:ext uri="{FF2B5EF4-FFF2-40B4-BE49-F238E27FC236}">
              <a16:creationId xmlns:a16="http://schemas.microsoft.com/office/drawing/2014/main" id="{AF48AD68-3C6E-4128-821F-4A6D7AEEE84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4" name="_x0000_t202" hidden="1">
          <a:extLst>
            <a:ext uri="{FF2B5EF4-FFF2-40B4-BE49-F238E27FC236}">
              <a16:creationId xmlns:a16="http://schemas.microsoft.com/office/drawing/2014/main" id="{2CCFF481-E971-4217-9C44-C9855FDA50F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2" name="_x0000_t202" hidden="1">
          <a:extLst>
            <a:ext uri="{FF2B5EF4-FFF2-40B4-BE49-F238E27FC236}">
              <a16:creationId xmlns:a16="http://schemas.microsoft.com/office/drawing/2014/main" id="{C453C2F1-DBD9-4CD8-9789-C546852A485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20" name="_x0000_t202" hidden="1">
          <a:extLst>
            <a:ext uri="{FF2B5EF4-FFF2-40B4-BE49-F238E27FC236}">
              <a16:creationId xmlns:a16="http://schemas.microsoft.com/office/drawing/2014/main" id="{9825CC0A-D29B-4430-82DE-D7D53A55BAC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8" name="_x0000_t202" hidden="1">
          <a:extLst>
            <a:ext uri="{FF2B5EF4-FFF2-40B4-BE49-F238E27FC236}">
              <a16:creationId xmlns:a16="http://schemas.microsoft.com/office/drawing/2014/main" id="{A436F59A-E627-42D1-A5F9-9DAC4D0B771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6" name="_x0000_t202" hidden="1">
          <a:extLst>
            <a:ext uri="{FF2B5EF4-FFF2-40B4-BE49-F238E27FC236}">
              <a16:creationId xmlns:a16="http://schemas.microsoft.com/office/drawing/2014/main" id="{BB60D1C2-62C8-4210-8390-A698B9B9F17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4" name="_x0000_t202" hidden="1">
          <a:extLst>
            <a:ext uri="{FF2B5EF4-FFF2-40B4-BE49-F238E27FC236}">
              <a16:creationId xmlns:a16="http://schemas.microsoft.com/office/drawing/2014/main" id="{DD25007F-D88F-40AD-B7C0-492C34841F3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2" name="_x0000_t202" hidden="1">
          <a:extLst>
            <a:ext uri="{FF2B5EF4-FFF2-40B4-BE49-F238E27FC236}">
              <a16:creationId xmlns:a16="http://schemas.microsoft.com/office/drawing/2014/main" id="{5E5F6197-A478-4355-A02E-DA1498A4F72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10" name="_x0000_t202" hidden="1">
          <a:extLst>
            <a:ext uri="{FF2B5EF4-FFF2-40B4-BE49-F238E27FC236}">
              <a16:creationId xmlns:a16="http://schemas.microsoft.com/office/drawing/2014/main" id="{BB0659D8-7051-421F-9283-2ADCEEDB133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8" name="_x0000_t202" hidden="1">
          <a:extLst>
            <a:ext uri="{FF2B5EF4-FFF2-40B4-BE49-F238E27FC236}">
              <a16:creationId xmlns:a16="http://schemas.microsoft.com/office/drawing/2014/main" id="{8B973517-8838-4B63-B844-33945831A54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6" name="_x0000_t202" hidden="1">
          <a:extLst>
            <a:ext uri="{FF2B5EF4-FFF2-40B4-BE49-F238E27FC236}">
              <a16:creationId xmlns:a16="http://schemas.microsoft.com/office/drawing/2014/main" id="{5A1A31B8-C060-4F21-B2F7-AE03637E5C4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4" name="_x0000_t202" hidden="1">
          <a:extLst>
            <a:ext uri="{FF2B5EF4-FFF2-40B4-BE49-F238E27FC236}">
              <a16:creationId xmlns:a16="http://schemas.microsoft.com/office/drawing/2014/main" id="{D7051A74-B9E4-4E1D-8B45-10C7E51E07B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2" name="_x0000_t202" hidden="1">
          <a:extLst>
            <a:ext uri="{FF2B5EF4-FFF2-40B4-BE49-F238E27FC236}">
              <a16:creationId xmlns:a16="http://schemas.microsoft.com/office/drawing/2014/main" id="{71D11BDF-ED10-44F5-BD86-0D22D3C41CA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100" name="_x0000_t202" hidden="1">
          <a:extLst>
            <a:ext uri="{FF2B5EF4-FFF2-40B4-BE49-F238E27FC236}">
              <a16:creationId xmlns:a16="http://schemas.microsoft.com/office/drawing/2014/main" id="{D1ECE82C-12E3-4182-B0D6-C1E5CABB552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342900</xdr:colOff>
      <xdr:row>27</xdr:row>
      <xdr:rowOff>266700</xdr:rowOff>
    </xdr:to>
    <xdr:sp macro="" textlink="">
      <xdr:nvSpPr>
        <xdr:cNvPr id="4098" name="_x0000_t202" hidden="1">
          <a:extLst>
            <a:ext uri="{FF2B5EF4-FFF2-40B4-BE49-F238E27FC236}">
              <a16:creationId xmlns:a16="http://schemas.microsoft.com/office/drawing/2014/main" id="{A4025A77-E218-4DDD-84C1-3FE43AD5100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542925</xdr:colOff>
      <xdr:row>26</xdr:row>
      <xdr:rowOff>247650</xdr:rowOff>
    </xdr:to>
    <xdr:sp macro="" textlink="">
      <xdr:nvSpPr>
        <xdr:cNvPr id="5162" name="_x0000_t202" hidden="1">
          <a:extLst>
            <a:ext uri="{FF2B5EF4-FFF2-40B4-BE49-F238E27FC236}">
              <a16:creationId xmlns:a16="http://schemas.microsoft.com/office/drawing/2014/main" id="{BD36C77F-1EAB-4706-8AD0-660975FF348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60" name="_x0000_t202" hidden="1">
          <a:extLst>
            <a:ext uri="{FF2B5EF4-FFF2-40B4-BE49-F238E27FC236}">
              <a16:creationId xmlns:a16="http://schemas.microsoft.com/office/drawing/2014/main" id="{5F4C0938-6180-448D-B55A-911B9A9F515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8" name="_x0000_t202" hidden="1">
          <a:extLst>
            <a:ext uri="{FF2B5EF4-FFF2-40B4-BE49-F238E27FC236}">
              <a16:creationId xmlns:a16="http://schemas.microsoft.com/office/drawing/2014/main" id="{C913EAC3-9039-4EF4-A464-13011F506B5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6" name="_x0000_t202" hidden="1">
          <a:extLst>
            <a:ext uri="{FF2B5EF4-FFF2-40B4-BE49-F238E27FC236}">
              <a16:creationId xmlns:a16="http://schemas.microsoft.com/office/drawing/2014/main" id="{1A3FDC26-CFAE-4A1D-A77D-13116D377EB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4" name="_x0000_t202" hidden="1">
          <a:extLst>
            <a:ext uri="{FF2B5EF4-FFF2-40B4-BE49-F238E27FC236}">
              <a16:creationId xmlns:a16="http://schemas.microsoft.com/office/drawing/2014/main" id="{A0791519-9F04-4DA3-85BA-6F9CEA44ED8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2" name="_x0000_t202" hidden="1">
          <a:extLst>
            <a:ext uri="{FF2B5EF4-FFF2-40B4-BE49-F238E27FC236}">
              <a16:creationId xmlns:a16="http://schemas.microsoft.com/office/drawing/2014/main" id="{93D75A4E-2173-4CEA-A214-CA42802311D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50" name="_x0000_t202" hidden="1">
          <a:extLst>
            <a:ext uri="{FF2B5EF4-FFF2-40B4-BE49-F238E27FC236}">
              <a16:creationId xmlns:a16="http://schemas.microsoft.com/office/drawing/2014/main" id="{BCF536F5-3FB1-4565-B266-D5B1C414BD4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8" name="_x0000_t202" hidden="1">
          <a:extLst>
            <a:ext uri="{FF2B5EF4-FFF2-40B4-BE49-F238E27FC236}">
              <a16:creationId xmlns:a16="http://schemas.microsoft.com/office/drawing/2014/main" id="{C0197AF8-7941-4190-9BE9-8390A7EA6B5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6" name="_x0000_t202" hidden="1">
          <a:extLst>
            <a:ext uri="{FF2B5EF4-FFF2-40B4-BE49-F238E27FC236}">
              <a16:creationId xmlns:a16="http://schemas.microsoft.com/office/drawing/2014/main" id="{7BBC478B-D2C3-449D-85CE-3B3643335CA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4" name="_x0000_t202" hidden="1">
          <a:extLst>
            <a:ext uri="{FF2B5EF4-FFF2-40B4-BE49-F238E27FC236}">
              <a16:creationId xmlns:a16="http://schemas.microsoft.com/office/drawing/2014/main" id="{55200454-925C-43ED-B9C7-55FCD17C7EA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2" name="_x0000_t202" hidden="1">
          <a:extLst>
            <a:ext uri="{FF2B5EF4-FFF2-40B4-BE49-F238E27FC236}">
              <a16:creationId xmlns:a16="http://schemas.microsoft.com/office/drawing/2014/main" id="{6B0C95AF-C3BA-437D-BFC6-0C99042AAC4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40" name="_x0000_t202" hidden="1">
          <a:extLst>
            <a:ext uri="{FF2B5EF4-FFF2-40B4-BE49-F238E27FC236}">
              <a16:creationId xmlns:a16="http://schemas.microsoft.com/office/drawing/2014/main" id="{75B10748-831B-4BB5-A2AE-0C7C324C5B8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8" name="_x0000_t202" hidden="1">
          <a:extLst>
            <a:ext uri="{FF2B5EF4-FFF2-40B4-BE49-F238E27FC236}">
              <a16:creationId xmlns:a16="http://schemas.microsoft.com/office/drawing/2014/main" id="{62AE8F32-DF41-40A5-8D9F-BE3C5348610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6" name="_x0000_t202" hidden="1">
          <a:extLst>
            <a:ext uri="{FF2B5EF4-FFF2-40B4-BE49-F238E27FC236}">
              <a16:creationId xmlns:a16="http://schemas.microsoft.com/office/drawing/2014/main" id="{6544286F-3C0C-40B7-A40D-694F23A03C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4" name="_x0000_t202" hidden="1">
          <a:extLst>
            <a:ext uri="{FF2B5EF4-FFF2-40B4-BE49-F238E27FC236}">
              <a16:creationId xmlns:a16="http://schemas.microsoft.com/office/drawing/2014/main" id="{C655232A-3957-4C1A-8FE6-5A48AC6F7D9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2" name="_x0000_t202" hidden="1">
          <a:extLst>
            <a:ext uri="{FF2B5EF4-FFF2-40B4-BE49-F238E27FC236}">
              <a16:creationId xmlns:a16="http://schemas.microsoft.com/office/drawing/2014/main" id="{F95E2A60-857A-44DB-9055-02EA7C0EB6D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30" name="_x0000_t202" hidden="1">
          <a:extLst>
            <a:ext uri="{FF2B5EF4-FFF2-40B4-BE49-F238E27FC236}">
              <a16:creationId xmlns:a16="http://schemas.microsoft.com/office/drawing/2014/main" id="{E1D6FE5B-5F8D-4337-BFA7-83A0DCE135F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28" name="_x0000_t202" hidden="1">
          <a:extLst>
            <a:ext uri="{FF2B5EF4-FFF2-40B4-BE49-F238E27FC236}">
              <a16:creationId xmlns:a16="http://schemas.microsoft.com/office/drawing/2014/main" id="{0964FC1A-AC4B-49B2-9304-FF63A1B8C4C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26" name="_x0000_t202" hidden="1">
          <a:extLst>
            <a:ext uri="{FF2B5EF4-FFF2-40B4-BE49-F238E27FC236}">
              <a16:creationId xmlns:a16="http://schemas.microsoft.com/office/drawing/2014/main" id="{BA409943-4BC3-4D32-892E-64C5DF0203C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24" name="_x0000_t202" hidden="1">
          <a:extLst>
            <a:ext uri="{FF2B5EF4-FFF2-40B4-BE49-F238E27FC236}">
              <a16:creationId xmlns:a16="http://schemas.microsoft.com/office/drawing/2014/main" id="{B66BF0CD-4D3E-4D3F-AD2E-1F6A7C61092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542925</xdr:colOff>
      <xdr:row>26</xdr:row>
      <xdr:rowOff>247650</xdr:rowOff>
    </xdr:to>
    <xdr:sp macro="" textlink="">
      <xdr:nvSpPr>
        <xdr:cNvPr id="5122" name="_x0000_t202" hidden="1">
          <a:extLst>
            <a:ext uri="{FF2B5EF4-FFF2-40B4-BE49-F238E27FC236}">
              <a16:creationId xmlns:a16="http://schemas.microsoft.com/office/drawing/2014/main" id="{9A080CC7-E155-497B-8D73-6436E2D6CC5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85725</xdr:colOff>
      <xdr:row>28</xdr:row>
      <xdr:rowOff>247650</xdr:rowOff>
    </xdr:to>
    <xdr:sp macro="" textlink="">
      <xdr:nvSpPr>
        <xdr:cNvPr id="6186" name="_x0000_t202" hidden="1">
          <a:extLst>
            <a:ext uri="{FF2B5EF4-FFF2-40B4-BE49-F238E27FC236}">
              <a16:creationId xmlns:a16="http://schemas.microsoft.com/office/drawing/2014/main" id="{004C3B62-ED59-49A5-A12A-CE685722B26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84" name="_x0000_t202" hidden="1">
          <a:extLst>
            <a:ext uri="{FF2B5EF4-FFF2-40B4-BE49-F238E27FC236}">
              <a16:creationId xmlns:a16="http://schemas.microsoft.com/office/drawing/2014/main" id="{D52C414F-FE8B-4E18-992C-B776006D946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82" name="_x0000_t202" hidden="1">
          <a:extLst>
            <a:ext uri="{FF2B5EF4-FFF2-40B4-BE49-F238E27FC236}">
              <a16:creationId xmlns:a16="http://schemas.microsoft.com/office/drawing/2014/main" id="{93BF6B18-AD3C-4C4C-BB59-5882B769881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80" name="_x0000_t202" hidden="1">
          <a:extLst>
            <a:ext uri="{FF2B5EF4-FFF2-40B4-BE49-F238E27FC236}">
              <a16:creationId xmlns:a16="http://schemas.microsoft.com/office/drawing/2014/main" id="{8F476086-2DF9-4F01-99FE-AF408DF3A45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8" name="_x0000_t202" hidden="1">
          <a:extLst>
            <a:ext uri="{FF2B5EF4-FFF2-40B4-BE49-F238E27FC236}">
              <a16:creationId xmlns:a16="http://schemas.microsoft.com/office/drawing/2014/main" id="{13B3694A-64DF-4857-964B-92418150628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6" name="_x0000_t202" hidden="1">
          <a:extLst>
            <a:ext uri="{FF2B5EF4-FFF2-40B4-BE49-F238E27FC236}">
              <a16:creationId xmlns:a16="http://schemas.microsoft.com/office/drawing/2014/main" id="{FCF6DBBD-CB5E-48EA-91C6-3A31CD42F7D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4" name="_x0000_t202" hidden="1">
          <a:extLst>
            <a:ext uri="{FF2B5EF4-FFF2-40B4-BE49-F238E27FC236}">
              <a16:creationId xmlns:a16="http://schemas.microsoft.com/office/drawing/2014/main" id="{939574D2-837E-49B6-94CB-C351F43E28A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2" name="_x0000_t202" hidden="1">
          <a:extLst>
            <a:ext uri="{FF2B5EF4-FFF2-40B4-BE49-F238E27FC236}">
              <a16:creationId xmlns:a16="http://schemas.microsoft.com/office/drawing/2014/main" id="{8DA9BBF6-4F24-48E7-846E-80685E30B12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70" name="_x0000_t202" hidden="1">
          <a:extLst>
            <a:ext uri="{FF2B5EF4-FFF2-40B4-BE49-F238E27FC236}">
              <a16:creationId xmlns:a16="http://schemas.microsoft.com/office/drawing/2014/main" id="{C088B327-8F0C-48F3-A920-267B7D75B75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8" name="_x0000_t202" hidden="1">
          <a:extLst>
            <a:ext uri="{FF2B5EF4-FFF2-40B4-BE49-F238E27FC236}">
              <a16:creationId xmlns:a16="http://schemas.microsoft.com/office/drawing/2014/main" id="{985EEE2F-06DD-4698-970F-B64A07019EF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6" name="_x0000_t202" hidden="1">
          <a:extLst>
            <a:ext uri="{FF2B5EF4-FFF2-40B4-BE49-F238E27FC236}">
              <a16:creationId xmlns:a16="http://schemas.microsoft.com/office/drawing/2014/main" id="{AECB6B03-83DF-4CE4-B3BB-87D533927A6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4" name="_x0000_t202" hidden="1">
          <a:extLst>
            <a:ext uri="{FF2B5EF4-FFF2-40B4-BE49-F238E27FC236}">
              <a16:creationId xmlns:a16="http://schemas.microsoft.com/office/drawing/2014/main" id="{ACE807F1-F2C3-459A-BE29-BC0EFA6CAD3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2" name="_x0000_t202" hidden="1">
          <a:extLst>
            <a:ext uri="{FF2B5EF4-FFF2-40B4-BE49-F238E27FC236}">
              <a16:creationId xmlns:a16="http://schemas.microsoft.com/office/drawing/2014/main" id="{B1B270FF-217F-44EA-BD75-D79F2D0D7CA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60" name="_x0000_t202" hidden="1">
          <a:extLst>
            <a:ext uri="{FF2B5EF4-FFF2-40B4-BE49-F238E27FC236}">
              <a16:creationId xmlns:a16="http://schemas.microsoft.com/office/drawing/2014/main" id="{2293E14B-C260-41E6-9EA2-BD2D849CDE7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8" name="_x0000_t202" hidden="1">
          <a:extLst>
            <a:ext uri="{FF2B5EF4-FFF2-40B4-BE49-F238E27FC236}">
              <a16:creationId xmlns:a16="http://schemas.microsoft.com/office/drawing/2014/main" id="{A812CE51-D717-4F06-8436-B25399931EA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6" name="_x0000_t202" hidden="1">
          <a:extLst>
            <a:ext uri="{FF2B5EF4-FFF2-40B4-BE49-F238E27FC236}">
              <a16:creationId xmlns:a16="http://schemas.microsoft.com/office/drawing/2014/main" id="{B6017562-4F51-4336-ADEB-FD7F13C42FD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4" name="_x0000_t202" hidden="1">
          <a:extLst>
            <a:ext uri="{FF2B5EF4-FFF2-40B4-BE49-F238E27FC236}">
              <a16:creationId xmlns:a16="http://schemas.microsoft.com/office/drawing/2014/main" id="{CB132987-C0F5-45B9-BB7B-BBE2C8BE93B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2" name="_x0000_t202" hidden="1">
          <a:extLst>
            <a:ext uri="{FF2B5EF4-FFF2-40B4-BE49-F238E27FC236}">
              <a16:creationId xmlns:a16="http://schemas.microsoft.com/office/drawing/2014/main" id="{33D6BFCC-A08F-49BF-AD7A-5CC28DCEC56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50" name="_x0000_t202" hidden="1">
          <a:extLst>
            <a:ext uri="{FF2B5EF4-FFF2-40B4-BE49-F238E27FC236}">
              <a16:creationId xmlns:a16="http://schemas.microsoft.com/office/drawing/2014/main" id="{6C7789E0-E683-42D1-9E75-466E336782E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48" name="_x0000_t202" hidden="1">
          <a:extLst>
            <a:ext uri="{FF2B5EF4-FFF2-40B4-BE49-F238E27FC236}">
              <a16:creationId xmlns:a16="http://schemas.microsoft.com/office/drawing/2014/main" id="{BF8E1F47-91D5-43F6-93C6-7DA02881537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247650</xdr:rowOff>
    </xdr:to>
    <xdr:sp macro="" textlink="">
      <xdr:nvSpPr>
        <xdr:cNvPr id="6146" name="_x0000_t202" hidden="1">
          <a:extLst>
            <a:ext uri="{FF2B5EF4-FFF2-40B4-BE49-F238E27FC236}">
              <a16:creationId xmlns:a16="http://schemas.microsoft.com/office/drawing/2014/main" id="{4E34A7DF-8D42-4777-B694-A83C13A160F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704850</xdr:colOff>
      <xdr:row>26</xdr:row>
      <xdr:rowOff>247650</xdr:rowOff>
    </xdr:to>
    <xdr:sp macro="" textlink="">
      <xdr:nvSpPr>
        <xdr:cNvPr id="7210" name="_x0000_t202" hidden="1">
          <a:extLst>
            <a:ext uri="{FF2B5EF4-FFF2-40B4-BE49-F238E27FC236}">
              <a16:creationId xmlns:a16="http://schemas.microsoft.com/office/drawing/2014/main" id="{404946F2-BC24-4D9A-9C39-0DAC2BCA7D3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8" name="_x0000_t202" hidden="1">
          <a:extLst>
            <a:ext uri="{FF2B5EF4-FFF2-40B4-BE49-F238E27FC236}">
              <a16:creationId xmlns:a16="http://schemas.microsoft.com/office/drawing/2014/main" id="{7DEFD6C5-62C9-4B57-861E-EA840125272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6" name="_x0000_t202" hidden="1">
          <a:extLst>
            <a:ext uri="{FF2B5EF4-FFF2-40B4-BE49-F238E27FC236}">
              <a16:creationId xmlns:a16="http://schemas.microsoft.com/office/drawing/2014/main" id="{8BAC26B6-3390-49FC-9092-0359E601BA3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4" name="_x0000_t202" hidden="1">
          <a:extLst>
            <a:ext uri="{FF2B5EF4-FFF2-40B4-BE49-F238E27FC236}">
              <a16:creationId xmlns:a16="http://schemas.microsoft.com/office/drawing/2014/main" id="{AC9CA50B-9620-4CAC-850C-0827BA7BEF2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2" name="_x0000_t202" hidden="1">
          <a:extLst>
            <a:ext uri="{FF2B5EF4-FFF2-40B4-BE49-F238E27FC236}">
              <a16:creationId xmlns:a16="http://schemas.microsoft.com/office/drawing/2014/main" id="{331130F3-CEA4-4703-895E-B0B4966FE8C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200" name="_x0000_t202" hidden="1">
          <a:extLst>
            <a:ext uri="{FF2B5EF4-FFF2-40B4-BE49-F238E27FC236}">
              <a16:creationId xmlns:a16="http://schemas.microsoft.com/office/drawing/2014/main" id="{78C9DCA1-B9CA-4CCC-BF14-4A52B832BBD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8" name="_x0000_t202" hidden="1">
          <a:extLst>
            <a:ext uri="{FF2B5EF4-FFF2-40B4-BE49-F238E27FC236}">
              <a16:creationId xmlns:a16="http://schemas.microsoft.com/office/drawing/2014/main" id="{A360DFE3-0B51-437A-8811-3AC8C47AEE6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6" name="_x0000_t202" hidden="1">
          <a:extLst>
            <a:ext uri="{FF2B5EF4-FFF2-40B4-BE49-F238E27FC236}">
              <a16:creationId xmlns:a16="http://schemas.microsoft.com/office/drawing/2014/main" id="{ED1F6A9E-364D-42A0-8559-3E26D7217EB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4" name="_x0000_t202" hidden="1">
          <a:extLst>
            <a:ext uri="{FF2B5EF4-FFF2-40B4-BE49-F238E27FC236}">
              <a16:creationId xmlns:a16="http://schemas.microsoft.com/office/drawing/2014/main" id="{148D3651-919B-4C4A-8781-BFF5788FC3E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2" name="_x0000_t202" hidden="1">
          <a:extLst>
            <a:ext uri="{FF2B5EF4-FFF2-40B4-BE49-F238E27FC236}">
              <a16:creationId xmlns:a16="http://schemas.microsoft.com/office/drawing/2014/main" id="{B7879BB0-2628-457D-AC89-A479595DA288}"/>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90" name="_x0000_t202" hidden="1">
          <a:extLst>
            <a:ext uri="{FF2B5EF4-FFF2-40B4-BE49-F238E27FC236}">
              <a16:creationId xmlns:a16="http://schemas.microsoft.com/office/drawing/2014/main" id="{6012B5B4-9A8D-4E87-BE20-394ED8EB16E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8" name="_x0000_t202" hidden="1">
          <a:extLst>
            <a:ext uri="{FF2B5EF4-FFF2-40B4-BE49-F238E27FC236}">
              <a16:creationId xmlns:a16="http://schemas.microsoft.com/office/drawing/2014/main" id="{28BEBD1C-EA5A-4532-A0F1-C905A980545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6" name="_x0000_t202" hidden="1">
          <a:extLst>
            <a:ext uri="{FF2B5EF4-FFF2-40B4-BE49-F238E27FC236}">
              <a16:creationId xmlns:a16="http://schemas.microsoft.com/office/drawing/2014/main" id="{6829EA5E-1147-484D-9FE1-1F72650804A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4" name="_x0000_t202" hidden="1">
          <a:extLst>
            <a:ext uri="{FF2B5EF4-FFF2-40B4-BE49-F238E27FC236}">
              <a16:creationId xmlns:a16="http://schemas.microsoft.com/office/drawing/2014/main" id="{B48580F8-974D-4CDA-B05A-EE7DE89720D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2" name="_x0000_t202" hidden="1">
          <a:extLst>
            <a:ext uri="{FF2B5EF4-FFF2-40B4-BE49-F238E27FC236}">
              <a16:creationId xmlns:a16="http://schemas.microsoft.com/office/drawing/2014/main" id="{3730067B-BA1B-4706-8858-3EEA43A3331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80" name="_x0000_t202" hidden="1">
          <a:extLst>
            <a:ext uri="{FF2B5EF4-FFF2-40B4-BE49-F238E27FC236}">
              <a16:creationId xmlns:a16="http://schemas.microsoft.com/office/drawing/2014/main" id="{E6B1F374-2E41-4FCA-98B2-EE8C265F68F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8" name="_x0000_t202" hidden="1">
          <a:extLst>
            <a:ext uri="{FF2B5EF4-FFF2-40B4-BE49-F238E27FC236}">
              <a16:creationId xmlns:a16="http://schemas.microsoft.com/office/drawing/2014/main" id="{0EB2F162-7CAA-4756-9B82-4776DD38D12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6" name="_x0000_t202" hidden="1">
          <a:extLst>
            <a:ext uri="{FF2B5EF4-FFF2-40B4-BE49-F238E27FC236}">
              <a16:creationId xmlns:a16="http://schemas.microsoft.com/office/drawing/2014/main" id="{B703788D-36C6-449E-B1DC-3E7EBFC368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4" name="_x0000_t202" hidden="1">
          <a:extLst>
            <a:ext uri="{FF2B5EF4-FFF2-40B4-BE49-F238E27FC236}">
              <a16:creationId xmlns:a16="http://schemas.microsoft.com/office/drawing/2014/main" id="{9F1C78EB-0528-40DD-A77B-664D5DB5A7C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2" name="_x0000_t202" hidden="1">
          <a:extLst>
            <a:ext uri="{FF2B5EF4-FFF2-40B4-BE49-F238E27FC236}">
              <a16:creationId xmlns:a16="http://schemas.microsoft.com/office/drawing/2014/main" id="{691206A5-5608-436A-9D44-4A43E5524A5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247650</xdr:rowOff>
    </xdr:to>
    <xdr:sp macro="" textlink="">
      <xdr:nvSpPr>
        <xdr:cNvPr id="7170" name="_x0000_t202" hidden="1">
          <a:extLst>
            <a:ext uri="{FF2B5EF4-FFF2-40B4-BE49-F238E27FC236}">
              <a16:creationId xmlns:a16="http://schemas.microsoft.com/office/drawing/2014/main" id="{F182BA7B-799E-4DE0-865F-B72EAA3C8BB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85725</xdr:colOff>
      <xdr:row>28</xdr:row>
      <xdr:rowOff>228600</xdr:rowOff>
    </xdr:to>
    <xdr:sp macro="" textlink="">
      <xdr:nvSpPr>
        <xdr:cNvPr id="8234" name="_x0000_t202" hidden="1">
          <a:extLst>
            <a:ext uri="{FF2B5EF4-FFF2-40B4-BE49-F238E27FC236}">
              <a16:creationId xmlns:a16="http://schemas.microsoft.com/office/drawing/2014/main" id="{393CE69F-698D-4BC0-8D72-B43671704DE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32" name="_x0000_t202" hidden="1">
          <a:extLst>
            <a:ext uri="{FF2B5EF4-FFF2-40B4-BE49-F238E27FC236}">
              <a16:creationId xmlns:a16="http://schemas.microsoft.com/office/drawing/2014/main" id="{BC8D760A-E6A3-4A07-B980-54038DEC040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30" name="_x0000_t202" hidden="1">
          <a:extLst>
            <a:ext uri="{FF2B5EF4-FFF2-40B4-BE49-F238E27FC236}">
              <a16:creationId xmlns:a16="http://schemas.microsoft.com/office/drawing/2014/main" id="{C1F1E240-D631-4074-8CCB-583A5AF390D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8" name="_x0000_t202" hidden="1">
          <a:extLst>
            <a:ext uri="{FF2B5EF4-FFF2-40B4-BE49-F238E27FC236}">
              <a16:creationId xmlns:a16="http://schemas.microsoft.com/office/drawing/2014/main" id="{3B8F21F9-F9C9-498D-B288-E9AED20791B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6" name="_x0000_t202" hidden="1">
          <a:extLst>
            <a:ext uri="{FF2B5EF4-FFF2-40B4-BE49-F238E27FC236}">
              <a16:creationId xmlns:a16="http://schemas.microsoft.com/office/drawing/2014/main" id="{227FE618-F583-4022-B412-83888841B95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4" name="_x0000_t202" hidden="1">
          <a:extLst>
            <a:ext uri="{FF2B5EF4-FFF2-40B4-BE49-F238E27FC236}">
              <a16:creationId xmlns:a16="http://schemas.microsoft.com/office/drawing/2014/main" id="{F12B3890-7FDA-47E8-92AB-11451F0BF54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2" name="_x0000_t202" hidden="1">
          <a:extLst>
            <a:ext uri="{FF2B5EF4-FFF2-40B4-BE49-F238E27FC236}">
              <a16:creationId xmlns:a16="http://schemas.microsoft.com/office/drawing/2014/main" id="{C176216C-C9AE-48AA-9565-CCCE0C3F6FC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20" name="_x0000_t202" hidden="1">
          <a:extLst>
            <a:ext uri="{FF2B5EF4-FFF2-40B4-BE49-F238E27FC236}">
              <a16:creationId xmlns:a16="http://schemas.microsoft.com/office/drawing/2014/main" id="{86436BE1-7BFE-43F3-880A-3B7E824EEF1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8" name="_x0000_t202" hidden="1">
          <a:extLst>
            <a:ext uri="{FF2B5EF4-FFF2-40B4-BE49-F238E27FC236}">
              <a16:creationId xmlns:a16="http://schemas.microsoft.com/office/drawing/2014/main" id="{152EBF93-7F9A-4221-B736-0E1996E9744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6" name="_x0000_t202" hidden="1">
          <a:extLst>
            <a:ext uri="{FF2B5EF4-FFF2-40B4-BE49-F238E27FC236}">
              <a16:creationId xmlns:a16="http://schemas.microsoft.com/office/drawing/2014/main" id="{3E8E4D29-1178-48DE-9FA7-635F97A5F18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4" name="_x0000_t202" hidden="1">
          <a:extLst>
            <a:ext uri="{FF2B5EF4-FFF2-40B4-BE49-F238E27FC236}">
              <a16:creationId xmlns:a16="http://schemas.microsoft.com/office/drawing/2014/main" id="{E21E5FCE-ADB4-4989-926B-D449294C467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2" name="_x0000_t202" hidden="1">
          <a:extLst>
            <a:ext uri="{FF2B5EF4-FFF2-40B4-BE49-F238E27FC236}">
              <a16:creationId xmlns:a16="http://schemas.microsoft.com/office/drawing/2014/main" id="{FF3BFE47-15E4-4CF1-9CC1-742996C835F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10" name="_x0000_t202" hidden="1">
          <a:extLst>
            <a:ext uri="{FF2B5EF4-FFF2-40B4-BE49-F238E27FC236}">
              <a16:creationId xmlns:a16="http://schemas.microsoft.com/office/drawing/2014/main" id="{AEEEDE40-7975-49E8-9E35-6A6A5F38E49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8" name="_x0000_t202" hidden="1">
          <a:extLst>
            <a:ext uri="{FF2B5EF4-FFF2-40B4-BE49-F238E27FC236}">
              <a16:creationId xmlns:a16="http://schemas.microsoft.com/office/drawing/2014/main" id="{1D69CE7F-7ABF-44C8-BF6E-B6FFEFEF014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6" name="_x0000_t202" hidden="1">
          <a:extLst>
            <a:ext uri="{FF2B5EF4-FFF2-40B4-BE49-F238E27FC236}">
              <a16:creationId xmlns:a16="http://schemas.microsoft.com/office/drawing/2014/main" id="{706278AA-D750-43AF-8817-7D362FD2F34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4" name="_x0000_t202" hidden="1">
          <a:extLst>
            <a:ext uri="{FF2B5EF4-FFF2-40B4-BE49-F238E27FC236}">
              <a16:creationId xmlns:a16="http://schemas.microsoft.com/office/drawing/2014/main" id="{4BE671B4-C407-4479-A0EB-C790341E811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2" name="_x0000_t202" hidden="1">
          <a:extLst>
            <a:ext uri="{FF2B5EF4-FFF2-40B4-BE49-F238E27FC236}">
              <a16:creationId xmlns:a16="http://schemas.microsoft.com/office/drawing/2014/main" id="{CC13A049-CC64-48D9-B938-6E3F6B9CA26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200" name="_x0000_t202" hidden="1">
          <a:extLst>
            <a:ext uri="{FF2B5EF4-FFF2-40B4-BE49-F238E27FC236}">
              <a16:creationId xmlns:a16="http://schemas.microsoft.com/office/drawing/2014/main" id="{3A3DBBD5-6705-49E5-9F9A-C21B979DA373}"/>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198" name="_x0000_t202" hidden="1">
          <a:extLst>
            <a:ext uri="{FF2B5EF4-FFF2-40B4-BE49-F238E27FC236}">
              <a16:creationId xmlns:a16="http://schemas.microsoft.com/office/drawing/2014/main" id="{1E4B7530-F339-42DE-8EC6-7F55A869E66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196" name="_x0000_t202" hidden="1">
          <a:extLst>
            <a:ext uri="{FF2B5EF4-FFF2-40B4-BE49-F238E27FC236}">
              <a16:creationId xmlns:a16="http://schemas.microsoft.com/office/drawing/2014/main" id="{2627D16A-4DAA-4B66-A7D3-2AAF9BC0A02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6</xdr:col>
      <xdr:colOff>85725</xdr:colOff>
      <xdr:row>28</xdr:row>
      <xdr:rowOff>228600</xdr:rowOff>
    </xdr:to>
    <xdr:sp macro="" textlink="">
      <xdr:nvSpPr>
        <xdr:cNvPr id="8194" name="_x0000_t202" hidden="1">
          <a:extLst>
            <a:ext uri="{FF2B5EF4-FFF2-40B4-BE49-F238E27FC236}">
              <a16:creationId xmlns:a16="http://schemas.microsoft.com/office/drawing/2014/main" id="{CD769064-1DB1-4C3D-8876-5986FCB84F82}"/>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704850</xdr:colOff>
      <xdr:row>26</xdr:row>
      <xdr:rowOff>228600</xdr:rowOff>
    </xdr:to>
    <xdr:sp macro="" textlink="">
      <xdr:nvSpPr>
        <xdr:cNvPr id="9258" name="_x0000_t202" hidden="1">
          <a:extLst>
            <a:ext uri="{FF2B5EF4-FFF2-40B4-BE49-F238E27FC236}">
              <a16:creationId xmlns:a16="http://schemas.microsoft.com/office/drawing/2014/main" id="{F83EF3C1-7179-4DE6-A26E-B2DF26EFC4C9}"/>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56" name="_x0000_t202" hidden="1">
          <a:extLst>
            <a:ext uri="{FF2B5EF4-FFF2-40B4-BE49-F238E27FC236}">
              <a16:creationId xmlns:a16="http://schemas.microsoft.com/office/drawing/2014/main" id="{C87A70CB-7221-4F84-9BD0-8C9A8A8B999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54" name="_x0000_t202" hidden="1">
          <a:extLst>
            <a:ext uri="{FF2B5EF4-FFF2-40B4-BE49-F238E27FC236}">
              <a16:creationId xmlns:a16="http://schemas.microsoft.com/office/drawing/2014/main" id="{5476F8B5-2ADF-4BEE-BE7A-E172CD9BBE9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52" name="_x0000_t202" hidden="1">
          <a:extLst>
            <a:ext uri="{FF2B5EF4-FFF2-40B4-BE49-F238E27FC236}">
              <a16:creationId xmlns:a16="http://schemas.microsoft.com/office/drawing/2014/main" id="{B52142F0-7E80-4DDC-8DB4-35F1F0992BF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50" name="_x0000_t202" hidden="1">
          <a:extLst>
            <a:ext uri="{FF2B5EF4-FFF2-40B4-BE49-F238E27FC236}">
              <a16:creationId xmlns:a16="http://schemas.microsoft.com/office/drawing/2014/main" id="{3C6A7E45-0454-455F-8F30-05C766B4095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8" name="_x0000_t202" hidden="1">
          <a:extLst>
            <a:ext uri="{FF2B5EF4-FFF2-40B4-BE49-F238E27FC236}">
              <a16:creationId xmlns:a16="http://schemas.microsoft.com/office/drawing/2014/main" id="{1D98FE22-19BB-46CD-BD33-3948FBC8B26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6" name="_x0000_t202" hidden="1">
          <a:extLst>
            <a:ext uri="{FF2B5EF4-FFF2-40B4-BE49-F238E27FC236}">
              <a16:creationId xmlns:a16="http://schemas.microsoft.com/office/drawing/2014/main" id="{B06CC03A-1AA0-4D26-8843-7A3C9DC8BA5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4" name="_x0000_t202" hidden="1">
          <a:extLst>
            <a:ext uri="{FF2B5EF4-FFF2-40B4-BE49-F238E27FC236}">
              <a16:creationId xmlns:a16="http://schemas.microsoft.com/office/drawing/2014/main" id="{A7CC6027-243E-4699-8EAB-9FB5245B104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2" name="_x0000_t202" hidden="1">
          <a:extLst>
            <a:ext uri="{FF2B5EF4-FFF2-40B4-BE49-F238E27FC236}">
              <a16:creationId xmlns:a16="http://schemas.microsoft.com/office/drawing/2014/main" id="{1BFE3497-C66C-4EB6-A9D3-22F78EA5C6F1}"/>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40" name="_x0000_t202" hidden="1">
          <a:extLst>
            <a:ext uri="{FF2B5EF4-FFF2-40B4-BE49-F238E27FC236}">
              <a16:creationId xmlns:a16="http://schemas.microsoft.com/office/drawing/2014/main" id="{A060E8BB-1AFF-481F-8EF5-1CB9597D11B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8" name="_x0000_t202" hidden="1">
          <a:extLst>
            <a:ext uri="{FF2B5EF4-FFF2-40B4-BE49-F238E27FC236}">
              <a16:creationId xmlns:a16="http://schemas.microsoft.com/office/drawing/2014/main" id="{5260809D-CAC7-438D-8B16-2B2305392EA5}"/>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6" name="_x0000_t202" hidden="1">
          <a:extLst>
            <a:ext uri="{FF2B5EF4-FFF2-40B4-BE49-F238E27FC236}">
              <a16:creationId xmlns:a16="http://schemas.microsoft.com/office/drawing/2014/main" id="{3D4945BE-54FD-4A4B-97CF-630A7DF24F0E}"/>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4" name="_x0000_t202" hidden="1">
          <a:extLst>
            <a:ext uri="{FF2B5EF4-FFF2-40B4-BE49-F238E27FC236}">
              <a16:creationId xmlns:a16="http://schemas.microsoft.com/office/drawing/2014/main" id="{5C20D7B5-DBD9-4C7F-9DFB-E4DB5F224104}"/>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2" name="_x0000_t202" hidden="1">
          <a:extLst>
            <a:ext uri="{FF2B5EF4-FFF2-40B4-BE49-F238E27FC236}">
              <a16:creationId xmlns:a16="http://schemas.microsoft.com/office/drawing/2014/main" id="{BDF4ED06-73F4-4111-8E7C-20ED5D8546EC}"/>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30" name="_x0000_t202" hidden="1">
          <a:extLst>
            <a:ext uri="{FF2B5EF4-FFF2-40B4-BE49-F238E27FC236}">
              <a16:creationId xmlns:a16="http://schemas.microsoft.com/office/drawing/2014/main" id="{AEEC7375-B0D5-4B53-85EA-1953EA8C822B}"/>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8" name="_x0000_t202" hidden="1">
          <a:extLst>
            <a:ext uri="{FF2B5EF4-FFF2-40B4-BE49-F238E27FC236}">
              <a16:creationId xmlns:a16="http://schemas.microsoft.com/office/drawing/2014/main" id="{712180D6-3E7B-4708-AC0E-C1602FB6DAED}"/>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6" name="_x0000_t202" hidden="1">
          <a:extLst>
            <a:ext uri="{FF2B5EF4-FFF2-40B4-BE49-F238E27FC236}">
              <a16:creationId xmlns:a16="http://schemas.microsoft.com/office/drawing/2014/main" id="{3A45A890-C716-4F5B-9382-F4A49908AFFA}"/>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4" name="_x0000_t202" hidden="1">
          <a:extLst>
            <a:ext uri="{FF2B5EF4-FFF2-40B4-BE49-F238E27FC236}">
              <a16:creationId xmlns:a16="http://schemas.microsoft.com/office/drawing/2014/main" id="{06273AE2-BF3E-4103-AA64-7408E937EEE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2" name="_x0000_t202" hidden="1">
          <a:extLst>
            <a:ext uri="{FF2B5EF4-FFF2-40B4-BE49-F238E27FC236}">
              <a16:creationId xmlns:a16="http://schemas.microsoft.com/office/drawing/2014/main" id="{D7FBC17A-712A-4746-82C1-A63700113306}"/>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20" name="_x0000_t202" hidden="1">
          <a:extLst>
            <a:ext uri="{FF2B5EF4-FFF2-40B4-BE49-F238E27FC236}">
              <a16:creationId xmlns:a16="http://schemas.microsoft.com/office/drawing/2014/main" id="{7781E71D-F23E-4AAB-A81E-1BDF39C7C81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5</xdr:col>
      <xdr:colOff>704850</xdr:colOff>
      <xdr:row>26</xdr:row>
      <xdr:rowOff>228600</xdr:rowOff>
    </xdr:to>
    <xdr:sp macro="" textlink="">
      <xdr:nvSpPr>
        <xdr:cNvPr id="9218" name="_x0000_t202" hidden="1">
          <a:extLst>
            <a:ext uri="{FF2B5EF4-FFF2-40B4-BE49-F238E27FC236}">
              <a16:creationId xmlns:a16="http://schemas.microsoft.com/office/drawing/2014/main" id="{531C2DFC-475D-4483-BDD8-2D801E157B77}"/>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eybens.sharepoint.com/sites/service-vie-associative-et-festive/Documents%20partages/R&#233;serv&#233;s%20au%20service/ASSOCIATIONS/5%20-%20SUBVENTIONS/2023%20-%20Campagne/lancement%20campagne/FORM%20SUB22%20-%20SERVICE%20-%20original%20pas%20touche.xlsx?D9212DAE" TargetMode="External"/><Relationship Id="rId1" Type="http://schemas.openxmlformats.org/officeDocument/2006/relationships/externalLinkPath" Target="file:///\\D9212DAE\FORM%20SUB22%20-%20SERVICE%20-%20original%20pas%20touch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ybens.sharepoint.com/sites/service-vie-associative-et-festive/Documents%20partages/R&#233;serv&#233;s%20au%20service/ASSOCIATIONS/5%20-%20SUBVENTIONS/2023%20-%20Campagne/lancement%20campagne/Classeur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 D'EMPLOI"/>
      <sheetName val="QUELLES FICHES REMPLIR "/>
      <sheetName val="Attestation et liste des pièces"/>
      <sheetName val="Informations générales"/>
      <sheetName val="Données associatives"/>
      <sheetName val="Contributions"/>
      <sheetName val="Budget réalisé"/>
      <sheetName val="Budget prévisionnel"/>
      <sheetName val="Projet 1"/>
      <sheetName val="BP Projet 1"/>
      <sheetName val="BR Projet 1"/>
      <sheetName val="Bilan Projet 1"/>
      <sheetName val="Projet 2"/>
      <sheetName val="BP Projet 2"/>
      <sheetName val="Bilan projet 2"/>
      <sheetName val="BR Projet 2"/>
      <sheetName val="Projet 3"/>
      <sheetName val="BP Projet 3"/>
      <sheetName val="Bilan projet 3"/>
      <sheetName val="BR Projet 3"/>
      <sheetName val="RECAP"/>
      <sheetName val="Projet_2"/>
    </sheetNames>
    <sheetDataSet>
      <sheetData sheetId="0" refreshError="1"/>
      <sheetData sheetId="1" refreshError="1"/>
      <sheetData sheetId="2" refreshError="1"/>
      <sheetData sheetId="3" refreshError="1"/>
      <sheetData sheetId="4" refreshError="1">
        <row r="6">
          <cell r="I6">
            <v>0</v>
          </cell>
        </row>
        <row r="7">
          <cell r="I7">
            <v>0</v>
          </cell>
        </row>
      </sheetData>
      <sheetData sheetId="5" refreshError="1"/>
      <sheetData sheetId="6" refreshError="1">
        <row r="9">
          <cell r="E9">
            <v>0</v>
          </cell>
        </row>
        <row r="19">
          <cell r="E19">
            <v>0</v>
          </cell>
        </row>
        <row r="32">
          <cell r="B32">
            <v>0</v>
          </cell>
          <cell r="E32">
            <v>0</v>
          </cell>
        </row>
        <row r="33">
          <cell r="B33" t="str">
            <v>0</v>
          </cell>
          <cell r="E33" t="str">
            <v>0</v>
          </cell>
        </row>
      </sheetData>
      <sheetData sheetId="7" refreshError="1"/>
      <sheetData sheetId="8" refreshError="1"/>
      <sheetData sheetId="9" refreshError="1">
        <row r="7">
          <cell r="E7">
            <v>0</v>
          </cell>
        </row>
        <row r="17">
          <cell r="E17">
            <v>0</v>
          </cell>
        </row>
        <row r="30">
          <cell r="B30">
            <v>0</v>
          </cell>
          <cell r="E30">
            <v>0</v>
          </cell>
        </row>
      </sheetData>
      <sheetData sheetId="10" refreshError="1">
        <row r="7">
          <cell r="E7">
            <v>0</v>
          </cell>
        </row>
        <row r="17">
          <cell r="E17">
            <v>0</v>
          </cell>
        </row>
        <row r="30">
          <cell r="B30">
            <v>0</v>
          </cell>
          <cell r="E30">
            <v>0</v>
          </cell>
        </row>
        <row r="31">
          <cell r="B31" t="str">
            <v>0</v>
          </cell>
          <cell r="E31" t="str">
            <v>0</v>
          </cell>
        </row>
      </sheetData>
      <sheetData sheetId="11" refreshError="1"/>
      <sheetData sheetId="12" refreshError="1"/>
      <sheetData sheetId="13" refreshError="1">
        <row r="7">
          <cell r="E7">
            <v>0</v>
          </cell>
        </row>
        <row r="17">
          <cell r="E17">
            <v>0</v>
          </cell>
        </row>
        <row r="30">
          <cell r="B30">
            <v>0</v>
          </cell>
          <cell r="E30">
            <v>0</v>
          </cell>
        </row>
      </sheetData>
      <sheetData sheetId="14" refreshError="1"/>
      <sheetData sheetId="15" refreshError="1">
        <row r="7">
          <cell r="E7">
            <v>0</v>
          </cell>
        </row>
        <row r="17">
          <cell r="E17">
            <v>0</v>
          </cell>
        </row>
        <row r="30">
          <cell r="B30">
            <v>0</v>
          </cell>
          <cell r="E30">
            <v>0</v>
          </cell>
        </row>
        <row r="31">
          <cell r="B31" t="str">
            <v>0</v>
          </cell>
          <cell r="E31" t="str">
            <v>0</v>
          </cell>
        </row>
      </sheetData>
      <sheetData sheetId="16" refreshError="1">
        <row r="33">
          <cell r="A33" t="str">
            <v>Envisagez-vous d'apporter une dimension écologique à votre projet ?</v>
          </cell>
        </row>
      </sheetData>
      <sheetData sheetId="17" refreshError="1">
        <row r="7">
          <cell r="E7">
            <v>0</v>
          </cell>
        </row>
        <row r="17">
          <cell r="E17">
            <v>0</v>
          </cell>
        </row>
        <row r="30">
          <cell r="B30">
            <v>0</v>
          </cell>
          <cell r="E30">
            <v>0</v>
          </cell>
        </row>
      </sheetData>
      <sheetData sheetId="18" refreshError="1"/>
      <sheetData sheetId="19" refreshError="1">
        <row r="7">
          <cell r="E7">
            <v>0</v>
          </cell>
        </row>
        <row r="17">
          <cell r="E17">
            <v>0</v>
          </cell>
        </row>
        <row r="30">
          <cell r="B30">
            <v>0</v>
          </cell>
          <cell r="E30">
            <v>0</v>
          </cell>
        </row>
        <row r="31">
          <cell r="B31" t="str">
            <v>0</v>
          </cell>
          <cell r="E31" t="str">
            <v>0</v>
          </cell>
        </row>
      </sheetData>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hyperlink" Target="http://www.insee.fr/"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1048576"/>
  <sheetViews>
    <sheetView topLeftCell="A17" zoomScale="110" zoomScaleNormal="110" workbookViewId="0">
      <selection activeCell="F20" sqref="F20"/>
    </sheetView>
  </sheetViews>
  <sheetFormatPr defaultColWidth="9.140625" defaultRowHeight="13.9"/>
  <cols>
    <col min="1" max="6" width="19.42578125" style="1" customWidth="1"/>
    <col min="7" max="10" width="14.28515625" style="1" customWidth="1"/>
    <col min="11" max="1023" width="11.5703125" style="1"/>
    <col min="1024" max="1025" width="11.5703125"/>
  </cols>
  <sheetData>
    <row r="1" spans="1:1024" ht="29.85" customHeight="1">
      <c r="A1" s="194" t="s">
        <v>0</v>
      </c>
      <c r="B1" s="194"/>
      <c r="C1" s="194"/>
      <c r="D1" s="194"/>
      <c r="E1" s="194"/>
      <c r="F1" s="194"/>
    </row>
    <row r="2" spans="1:1024" ht="9.4" customHeight="1">
      <c r="A2" s="195"/>
      <c r="B2" s="195"/>
      <c r="C2" s="195"/>
    </row>
    <row r="3" spans="1:1024" ht="14.85" customHeight="1">
      <c r="A3" s="196" t="s">
        <v>1</v>
      </c>
      <c r="B3" s="196"/>
      <c r="C3" s="196"/>
      <c r="D3" s="196"/>
      <c r="E3" s="196"/>
      <c r="F3" s="196"/>
    </row>
    <row r="4" spans="1:1024" ht="97.7" customHeight="1">
      <c r="A4" s="197" t="s">
        <v>2</v>
      </c>
      <c r="B4" s="197"/>
      <c r="C4" s="197"/>
      <c r="D4" s="197"/>
      <c r="E4" s="197"/>
      <c r="F4" s="197"/>
      <c r="G4" s="2"/>
      <c r="H4" s="2"/>
      <c r="I4" s="2"/>
      <c r="J4" s="2"/>
    </row>
    <row r="5" spans="1:1024" ht="113.1" customHeight="1">
      <c r="A5" s="197" t="s">
        <v>3</v>
      </c>
      <c r="B5" s="197"/>
      <c r="C5" s="197"/>
      <c r="D5" s="197"/>
      <c r="E5" s="197"/>
      <c r="F5" s="197"/>
      <c r="G5" s="2"/>
      <c r="H5" s="2"/>
      <c r="I5" s="2"/>
      <c r="J5" s="2"/>
    </row>
    <row r="6" spans="1:1024" ht="9.9499999999999993" customHeight="1">
      <c r="A6" s="193"/>
      <c r="B6" s="193"/>
      <c r="C6" s="193"/>
      <c r="D6" s="193"/>
      <c r="E6" s="193"/>
      <c r="F6" s="193"/>
      <c r="G6" s="3"/>
      <c r="H6" s="3"/>
      <c r="I6" s="3"/>
      <c r="J6" s="3"/>
    </row>
    <row r="7" spans="1:1024" ht="16.350000000000001" customHeight="1">
      <c r="A7" s="192" t="s">
        <v>4</v>
      </c>
      <c r="B7" s="192"/>
      <c r="C7" s="192"/>
      <c r="D7" s="192"/>
      <c r="E7" s="192"/>
      <c r="F7" s="192"/>
      <c r="G7" s="3"/>
      <c r="H7" s="3"/>
      <c r="I7" s="3"/>
      <c r="J7" s="3"/>
    </row>
    <row r="8" spans="1:1024" ht="46.5" customHeight="1">
      <c r="A8" s="187" t="s">
        <v>5</v>
      </c>
      <c r="B8" s="187"/>
      <c r="C8" s="187"/>
      <c r="D8" s="187"/>
      <c r="E8" s="187"/>
      <c r="F8" s="187"/>
      <c r="G8" s="3"/>
      <c r="H8" s="3"/>
      <c r="I8" s="3"/>
      <c r="J8" s="3"/>
    </row>
    <row r="9" spans="1:1024" s="6" customFormat="1" ht="64.5" customHeight="1">
      <c r="A9" s="316" t="s">
        <v>6</v>
      </c>
      <c r="B9" s="316"/>
      <c r="C9" s="316"/>
      <c r="D9" s="316"/>
      <c r="E9" s="316"/>
      <c r="F9" s="316"/>
      <c r="G9" s="5"/>
      <c r="H9" s="5"/>
      <c r="I9" s="5"/>
      <c r="J9" s="5"/>
      <c r="AMJ9"/>
    </row>
    <row r="10" spans="1:1024" s="6" customFormat="1" ht="21" customHeight="1">
      <c r="A10" s="317" t="s">
        <v>7</v>
      </c>
      <c r="B10" s="318"/>
      <c r="C10" s="318"/>
      <c r="D10" s="318"/>
      <c r="E10" s="318"/>
      <c r="F10" s="319"/>
      <c r="G10" s="7"/>
      <c r="H10" s="7"/>
      <c r="I10" s="7"/>
      <c r="J10" s="5"/>
      <c r="AMJ10"/>
    </row>
    <row r="11" spans="1:1024" ht="15.6" customHeight="1">
      <c r="A11" s="313"/>
      <c r="B11" s="314"/>
      <c r="C11" s="314"/>
      <c r="D11" s="314"/>
      <c r="E11" s="314"/>
      <c r="F11" s="315"/>
      <c r="G11" s="3"/>
      <c r="H11" s="3"/>
      <c r="I11" s="3"/>
      <c r="J11" s="3"/>
    </row>
    <row r="12" spans="1:1024" ht="15">
      <c r="A12" s="191" t="s">
        <v>8</v>
      </c>
      <c r="B12" s="191"/>
      <c r="C12" s="191"/>
      <c r="D12" s="191"/>
      <c r="E12" s="191"/>
      <c r="F12" s="191"/>
      <c r="G12" s="8"/>
      <c r="H12" s="8"/>
      <c r="I12" s="8"/>
      <c r="J12" s="8"/>
    </row>
    <row r="13" spans="1:1024" ht="16.350000000000001" customHeight="1">
      <c r="A13" s="192" t="s">
        <v>9</v>
      </c>
      <c r="B13" s="192"/>
      <c r="C13" s="192"/>
      <c r="D13" s="192"/>
      <c r="E13" s="192"/>
      <c r="F13" s="192"/>
      <c r="G13" s="3"/>
      <c r="H13" s="3"/>
      <c r="I13" s="3"/>
      <c r="J13" s="3"/>
    </row>
    <row r="14" spans="1:1024" ht="8.85" customHeight="1">
      <c r="A14" s="9"/>
      <c r="B14" s="8"/>
      <c r="C14" s="8"/>
      <c r="D14" s="8"/>
      <c r="E14" s="8"/>
      <c r="F14" s="8"/>
      <c r="G14" s="8"/>
      <c r="H14" s="8"/>
      <c r="I14" s="8"/>
      <c r="J14" s="8"/>
    </row>
    <row r="15" spans="1:1024" ht="20.45" customHeight="1">
      <c r="A15" s="187" t="s">
        <v>10</v>
      </c>
      <c r="B15" s="187"/>
      <c r="C15" s="187"/>
      <c r="D15" s="187"/>
      <c r="E15" s="10"/>
      <c r="F15" s="3"/>
      <c r="G15" s="3"/>
      <c r="H15" s="3"/>
      <c r="I15" s="3"/>
      <c r="J15" s="3"/>
    </row>
    <row r="16" spans="1:1024" ht="6.75" customHeight="1">
      <c r="A16" s="4"/>
      <c r="B16" s="11"/>
      <c r="C16" s="11"/>
      <c r="D16" s="11"/>
      <c r="E16" s="8"/>
      <c r="F16" s="3"/>
      <c r="G16" s="3"/>
      <c r="H16" s="3"/>
      <c r="I16" s="3"/>
      <c r="J16" s="3"/>
    </row>
    <row r="17" spans="1:24" ht="32.25" customHeight="1">
      <c r="A17" s="186" t="s">
        <v>11</v>
      </c>
      <c r="B17" s="186"/>
      <c r="C17" s="186"/>
      <c r="D17" s="186"/>
      <c r="E17" s="186"/>
      <c r="F17" s="12"/>
      <c r="G17" s="3"/>
      <c r="H17" s="3"/>
      <c r="I17" s="3"/>
      <c r="J17" s="3"/>
    </row>
    <row r="18" spans="1:24" ht="20.45" customHeight="1">
      <c r="A18" s="186" t="s">
        <v>12</v>
      </c>
      <c r="B18" s="186"/>
      <c r="C18" s="186"/>
      <c r="D18" s="186"/>
      <c r="E18" s="186"/>
      <c r="F18" s="186"/>
      <c r="G18" s="3"/>
      <c r="H18" s="3"/>
      <c r="I18" s="3"/>
      <c r="J18" s="3"/>
    </row>
    <row r="19" spans="1:24" ht="39.75" customHeight="1">
      <c r="A19" s="187" t="s">
        <v>13</v>
      </c>
      <c r="B19" s="187"/>
      <c r="C19" s="187"/>
      <c r="D19" s="187"/>
      <c r="E19" s="187"/>
      <c r="F19" s="187"/>
      <c r="G19" s="3"/>
      <c r="H19" s="3"/>
      <c r="I19" s="3"/>
      <c r="J19" s="3"/>
    </row>
    <row r="20" spans="1:24" ht="25.7" customHeight="1">
      <c r="A20" s="188" t="s">
        <v>14</v>
      </c>
      <c r="B20" s="188"/>
      <c r="C20" s="188"/>
      <c r="D20" s="188"/>
      <c r="E20" s="13"/>
      <c r="F20" s="14"/>
      <c r="G20" s="3"/>
      <c r="H20" s="3"/>
      <c r="I20" s="3"/>
      <c r="J20" s="3"/>
    </row>
    <row r="21" spans="1:24" ht="14.45" customHeight="1">
      <c r="A21" s="15"/>
      <c r="B21" s="15"/>
      <c r="C21" s="16"/>
      <c r="D21" s="8"/>
      <c r="E21" s="8"/>
      <c r="F21" s="3"/>
      <c r="G21" s="3"/>
      <c r="H21" s="3"/>
      <c r="I21" s="3"/>
      <c r="J21" s="3"/>
    </row>
    <row r="22" spans="1:24" ht="18.95" customHeight="1">
      <c r="A22" s="189" t="s">
        <v>15</v>
      </c>
      <c r="B22" s="189"/>
      <c r="C22" s="189"/>
      <c r="D22" s="189"/>
      <c r="E22" s="189"/>
      <c r="F22" s="189"/>
      <c r="G22" s="17"/>
      <c r="H22" s="17"/>
      <c r="I22" s="17"/>
      <c r="J22" s="17"/>
      <c r="K22" s="17"/>
      <c r="L22" s="17"/>
      <c r="M22" s="17"/>
      <c r="N22" s="17"/>
      <c r="O22" s="17"/>
      <c r="P22" s="17"/>
      <c r="Q22" s="17"/>
      <c r="R22" s="17"/>
      <c r="S22" s="17"/>
      <c r="T22" s="17"/>
      <c r="U22" s="17"/>
      <c r="V22" s="17"/>
      <c r="W22" s="17"/>
      <c r="X22" s="17"/>
    </row>
    <row r="23" spans="1:24" ht="8.85" customHeight="1">
      <c r="A23" s="18"/>
      <c r="B23" s="17"/>
      <c r="C23" s="17"/>
      <c r="D23" s="17"/>
      <c r="E23" s="17"/>
      <c r="F23" s="17"/>
      <c r="G23" s="17"/>
      <c r="H23" s="17"/>
      <c r="I23" s="17"/>
      <c r="J23" s="17"/>
      <c r="K23" s="17"/>
      <c r="L23" s="17"/>
      <c r="M23" s="17"/>
      <c r="N23" s="17"/>
      <c r="O23" s="17"/>
      <c r="P23" s="17"/>
      <c r="Q23" s="17"/>
      <c r="R23" s="17"/>
      <c r="S23" s="17"/>
      <c r="T23" s="17"/>
      <c r="U23" s="17"/>
      <c r="V23" s="17"/>
      <c r="W23" s="17"/>
      <c r="X23" s="17"/>
    </row>
    <row r="24" spans="1:24" ht="53.45" customHeight="1">
      <c r="A24" s="190" t="s">
        <v>16</v>
      </c>
      <c r="B24" s="190"/>
      <c r="C24" s="190"/>
      <c r="D24" s="190"/>
      <c r="E24" s="190"/>
      <c r="F24" s="190"/>
      <c r="G24" s="17"/>
      <c r="H24" s="17"/>
      <c r="I24" s="17"/>
      <c r="J24" s="17"/>
      <c r="K24" s="17"/>
      <c r="L24" s="17"/>
      <c r="M24" s="17"/>
      <c r="N24" s="17"/>
      <c r="O24" s="17"/>
      <c r="P24" s="17"/>
      <c r="Q24" s="17"/>
      <c r="R24" s="17"/>
      <c r="S24" s="17"/>
      <c r="T24" s="17"/>
      <c r="U24" s="17"/>
      <c r="V24" s="17"/>
      <c r="W24" s="17"/>
      <c r="X24" s="17"/>
    </row>
    <row r="25" spans="1:24" ht="30.4" customHeight="1">
      <c r="A25" s="185" t="s">
        <v>17</v>
      </c>
      <c r="B25" s="185"/>
      <c r="C25" s="185"/>
      <c r="D25" s="185"/>
      <c r="E25" s="185"/>
      <c r="F25" s="185"/>
      <c r="G25" s="17"/>
    </row>
    <row r="26" spans="1:24" ht="26.85" customHeight="1">
      <c r="A26" s="17"/>
      <c r="B26" s="17"/>
      <c r="C26" s="17"/>
      <c r="G26" s="17"/>
    </row>
    <row r="27" spans="1:24" ht="26.85" customHeight="1">
      <c r="A27" s="17"/>
      <c r="B27" s="17"/>
      <c r="C27" s="17"/>
      <c r="G27" s="17"/>
    </row>
    <row r="28" spans="1:24" ht="26.85" customHeight="1">
      <c r="A28" s="17"/>
      <c r="B28" s="17"/>
      <c r="C28" s="17"/>
      <c r="G28" s="17"/>
    </row>
    <row r="29" spans="1:24" ht="26.85" customHeight="1">
      <c r="A29" s="17"/>
      <c r="B29" s="17"/>
      <c r="C29" s="17"/>
      <c r="G29" s="17"/>
    </row>
    <row r="30" spans="1:24" ht="26.85" customHeight="1">
      <c r="A30" s="17"/>
      <c r="B30" s="17"/>
      <c r="C30" s="17"/>
    </row>
    <row r="31" spans="1:24" ht="26.85" customHeight="1">
      <c r="A31" s="17"/>
      <c r="B31" s="17"/>
      <c r="C31" s="17"/>
    </row>
    <row r="32" spans="1:24" ht="26.85" customHeight="1">
      <c r="A32" s="17"/>
      <c r="B32" s="17"/>
      <c r="C32" s="17"/>
    </row>
    <row r="33" spans="1:3" ht="26.85" customHeight="1">
      <c r="A33" s="17"/>
      <c r="B33" s="17"/>
      <c r="C33" s="17"/>
    </row>
    <row r="34" spans="1:3" ht="26.85" customHeight="1">
      <c r="A34" s="17"/>
      <c r="B34" s="17"/>
      <c r="C34" s="17"/>
    </row>
    <row r="35" spans="1:3" ht="26.85" customHeight="1">
      <c r="A35" s="17"/>
      <c r="B35" s="17"/>
      <c r="C35" s="17"/>
    </row>
    <row r="36" spans="1:3" ht="26.85" customHeight="1">
      <c r="A36" s="17"/>
      <c r="B36" s="17"/>
      <c r="C36" s="17"/>
    </row>
    <row r="37" spans="1:3" ht="26.85" customHeight="1">
      <c r="A37" s="17"/>
      <c r="B37" s="17"/>
      <c r="C37" s="17"/>
    </row>
    <row r="38" spans="1:3" ht="26.85" customHeight="1">
      <c r="A38" s="17"/>
      <c r="B38" s="17"/>
      <c r="C38" s="17"/>
    </row>
    <row r="39" spans="1:3" ht="26.85" customHeight="1">
      <c r="A39" s="17"/>
      <c r="B39" s="17"/>
      <c r="C39" s="17"/>
    </row>
    <row r="40" spans="1:3" ht="26.85" customHeight="1">
      <c r="A40" s="17"/>
      <c r="B40" s="17"/>
      <c r="C40" s="17"/>
    </row>
    <row r="41" spans="1:3" ht="26.85" customHeight="1">
      <c r="A41" s="17"/>
      <c r="B41" s="17"/>
      <c r="C41" s="17"/>
    </row>
    <row r="42" spans="1:3" ht="26.85" customHeight="1">
      <c r="A42" s="17"/>
      <c r="B42" s="17"/>
      <c r="C42" s="17"/>
    </row>
    <row r="43" spans="1:3" ht="26.85" customHeight="1">
      <c r="A43" s="17"/>
      <c r="B43" s="17"/>
      <c r="C43" s="17"/>
    </row>
    <row r="44" spans="1:3" ht="26.85" customHeight="1">
      <c r="A44" s="17"/>
      <c r="B44" s="17"/>
      <c r="C44" s="17"/>
    </row>
    <row r="45" spans="1:3" ht="26.85" customHeight="1">
      <c r="A45" s="17"/>
      <c r="B45" s="17"/>
      <c r="C45" s="17"/>
    </row>
    <row r="46" spans="1:3" ht="26.85" customHeight="1">
      <c r="A46" s="17"/>
      <c r="B46" s="17"/>
      <c r="C46" s="17"/>
    </row>
    <row r="47" spans="1:3" ht="26.85" customHeight="1">
      <c r="A47" s="17"/>
      <c r="B47" s="17"/>
      <c r="C47" s="17"/>
    </row>
    <row r="48" spans="1:3" ht="26.85" customHeight="1">
      <c r="A48" s="17"/>
      <c r="B48" s="17"/>
      <c r="C48" s="17"/>
    </row>
    <row r="1048549" ht="12.75" customHeight="1"/>
    <row r="1048550" ht="12.75" customHeight="1"/>
    <row r="1048551" ht="12.75" customHeight="1"/>
    <row r="1048552" ht="12.75" customHeight="1"/>
    <row r="1048553" ht="12.75" customHeight="1"/>
    <row r="1048554" ht="12.75" customHeight="1"/>
    <row r="1048555" ht="12.75" customHeight="1"/>
    <row r="1048556" ht="12.75" customHeight="1"/>
    <row r="1048557" ht="12.75" customHeight="1"/>
    <row r="1048558" ht="12.75" customHeight="1"/>
    <row r="1048559" ht="12.75" customHeight="1"/>
    <row r="1048560" ht="12.75" customHeight="1"/>
    <row r="1048561" ht="12.75" customHeight="1"/>
    <row r="1048562" ht="12.75" customHeight="1"/>
    <row r="1048563" ht="12.75" customHeight="1"/>
    <row r="1048564" ht="12.75" customHeight="1"/>
    <row r="1048565" ht="12.75" customHeight="1"/>
    <row r="1048566" ht="12.75" customHeight="1"/>
    <row r="1048567" ht="12.75" customHeight="1"/>
    <row r="1048568" ht="12.75" customHeight="1"/>
    <row r="1048569" ht="12.75" customHeight="1"/>
    <row r="1048570" ht="12.75" customHeight="1"/>
    <row r="1048571" ht="12.75" customHeight="1"/>
    <row r="1048572" ht="12.75" customHeight="1"/>
    <row r="1048573" ht="12.75" customHeight="1"/>
    <row r="1048574" ht="12.75" customHeight="1"/>
    <row r="1048575" ht="12.75" customHeight="1"/>
    <row r="1048576" ht="12.75" customHeight="1"/>
  </sheetData>
  <sheetProtection sheet="1" objects="1" scenarios="1"/>
  <mergeCells count="21">
    <mergeCell ref="A1:F1"/>
    <mergeCell ref="A2:C2"/>
    <mergeCell ref="A3:F3"/>
    <mergeCell ref="A4:F4"/>
    <mergeCell ref="A5:F5"/>
    <mergeCell ref="A6:F6"/>
    <mergeCell ref="A7:F7"/>
    <mergeCell ref="A8:F8"/>
    <mergeCell ref="A9:F9"/>
    <mergeCell ref="A10:F10"/>
    <mergeCell ref="A11:F11"/>
    <mergeCell ref="A12:F12"/>
    <mergeCell ref="A13:F13"/>
    <mergeCell ref="A15:D15"/>
    <mergeCell ref="A17:E17"/>
    <mergeCell ref="A25:F25"/>
    <mergeCell ref="A18:F18"/>
    <mergeCell ref="A19:F19"/>
    <mergeCell ref="A20:D20"/>
    <mergeCell ref="A22:F22"/>
    <mergeCell ref="A24:F24"/>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9CCFF"/>
    <pageSetUpPr fitToPage="1"/>
  </sheetPr>
  <dimension ref="A1:AMK31"/>
  <sheetViews>
    <sheetView zoomScale="110" zoomScaleNormal="110" workbookViewId="0">
      <selection activeCell="D10" sqref="D10"/>
    </sheetView>
  </sheetViews>
  <sheetFormatPr defaultColWidth="9.140625" defaultRowHeight="13.15"/>
  <cols>
    <col min="1" max="1" width="50" style="88" customWidth="1"/>
    <col min="2" max="2" width="12.28515625" style="88" customWidth="1"/>
    <col min="3" max="3" width="5.42578125" style="88" customWidth="1"/>
    <col min="4" max="4" width="52.5703125" style="88" customWidth="1"/>
    <col min="5" max="5" width="11.5703125" style="88"/>
    <col min="6" max="6" width="2.85546875" style="89" customWidth="1"/>
    <col min="7" max="1025" width="11.5703125" style="89"/>
  </cols>
  <sheetData>
    <row r="1" spans="1:11" ht="44.85" customHeight="1">
      <c r="A1" s="55" t="s">
        <v>231</v>
      </c>
      <c r="B1" s="260" t="s">
        <v>232</v>
      </c>
      <c r="C1" s="260"/>
      <c r="D1" s="260"/>
      <c r="E1" s="260"/>
      <c r="F1" s="24"/>
      <c r="G1" s="24"/>
      <c r="H1" s="24"/>
      <c r="I1" s="24"/>
      <c r="J1" s="24"/>
      <c r="K1" s="24"/>
    </row>
    <row r="2" spans="1:11" ht="27.4" customHeight="1">
      <c r="A2" s="128">
        <f>'Informations générales'!B8</f>
        <v>0</v>
      </c>
      <c r="B2" s="276">
        <f>'Projet 1'!C3</f>
        <v>0</v>
      </c>
      <c r="C2" s="276"/>
      <c r="D2" s="276"/>
      <c r="E2" s="276"/>
    </row>
    <row r="3" spans="1:11" s="113" customFormat="1" ht="21.2" customHeight="1">
      <c r="A3" s="143" t="s">
        <v>138</v>
      </c>
      <c r="B3" s="94" t="s">
        <v>139</v>
      </c>
      <c r="C3" s="256"/>
      <c r="D3" s="143" t="s">
        <v>140</v>
      </c>
      <c r="E3" s="94" t="s">
        <v>141</v>
      </c>
    </row>
    <row r="4" spans="1:11" s="113" customFormat="1" ht="28.35" customHeight="1">
      <c r="A4" s="250" t="s">
        <v>142</v>
      </c>
      <c r="B4" s="250"/>
      <c r="C4" s="256"/>
      <c r="D4" s="250" t="s">
        <v>143</v>
      </c>
      <c r="E4" s="250"/>
    </row>
    <row r="5" spans="1:11" s="113" customFormat="1" ht="28.35" customHeight="1">
      <c r="A5" s="95" t="s">
        <v>144</v>
      </c>
      <c r="B5" s="95">
        <f>SUM('BP Projet 1'!B6:B8)</f>
        <v>0</v>
      </c>
      <c r="C5" s="256"/>
      <c r="D5" s="95" t="s">
        <v>145</v>
      </c>
      <c r="E5" s="96">
        <v>0</v>
      </c>
    </row>
    <row r="6" spans="1:11" s="113" customFormat="1" ht="28.35" customHeight="1">
      <c r="A6" s="97" t="s">
        <v>146</v>
      </c>
      <c r="B6" s="98">
        <v>0</v>
      </c>
      <c r="C6" s="256"/>
      <c r="D6" s="99"/>
      <c r="E6" s="99"/>
    </row>
    <row r="7" spans="1:11" s="113" customFormat="1" ht="28.35" customHeight="1">
      <c r="A7" s="97" t="s">
        <v>147</v>
      </c>
      <c r="B7" s="98">
        <v>0</v>
      </c>
      <c r="C7" s="256"/>
      <c r="D7" s="95" t="s">
        <v>148</v>
      </c>
      <c r="E7" s="95">
        <f>E8+E12+E16+E20++E22</f>
        <v>0</v>
      </c>
    </row>
    <row r="8" spans="1:11" s="113" customFormat="1" ht="28.35" customHeight="1">
      <c r="A8" s="97" t="s">
        <v>149</v>
      </c>
      <c r="B8" s="98">
        <v>0</v>
      </c>
      <c r="C8" s="256"/>
      <c r="D8" s="100" t="s">
        <v>150</v>
      </c>
      <c r="E8" s="100">
        <f>'BP Projet 1'!E9+'BP Projet 1'!E10</f>
        <v>0</v>
      </c>
    </row>
    <row r="9" spans="1:11" s="113" customFormat="1" ht="28.35" customHeight="1">
      <c r="A9" s="95" t="s">
        <v>151</v>
      </c>
      <c r="B9" s="95">
        <f>'BP Projet 1'!B10+'BP Projet 1'!B11+'BP Projet 1'!B12+'BP Projet 1'!B13</f>
        <v>0</v>
      </c>
      <c r="C9" s="256"/>
      <c r="D9" s="98"/>
      <c r="E9" s="98">
        <v>0</v>
      </c>
    </row>
    <row r="10" spans="1:11" s="113" customFormat="1" ht="28.35" customHeight="1">
      <c r="A10" s="97" t="s">
        <v>152</v>
      </c>
      <c r="B10" s="98">
        <v>0</v>
      </c>
      <c r="C10" s="256"/>
      <c r="D10" s="98"/>
      <c r="E10" s="98"/>
    </row>
    <row r="11" spans="1:11" s="113" customFormat="1" ht="28.35" customHeight="1">
      <c r="A11" s="97" t="s">
        <v>153</v>
      </c>
      <c r="B11" s="98">
        <v>0</v>
      </c>
      <c r="C11" s="256"/>
      <c r="D11" s="97"/>
      <c r="E11" s="101"/>
    </row>
    <row r="12" spans="1:11" s="113" customFormat="1" ht="28.35" customHeight="1">
      <c r="A12" s="97" t="s">
        <v>154</v>
      </c>
      <c r="B12" s="98">
        <v>0</v>
      </c>
      <c r="C12" s="256"/>
      <c r="D12" s="100" t="s">
        <v>155</v>
      </c>
      <c r="E12" s="100">
        <f>'BP Projet 1'!E13+'BP Projet 1'!E14</f>
        <v>0</v>
      </c>
    </row>
    <row r="13" spans="1:11" s="113" customFormat="1" ht="28.35" customHeight="1">
      <c r="A13" s="97" t="s">
        <v>156</v>
      </c>
      <c r="B13" s="98">
        <v>0</v>
      </c>
      <c r="C13" s="256"/>
      <c r="D13" s="97" t="s">
        <v>157</v>
      </c>
      <c r="E13" s="98">
        <v>0</v>
      </c>
    </row>
    <row r="14" spans="1:11" s="113" customFormat="1" ht="28.35" customHeight="1">
      <c r="A14" s="95" t="s">
        <v>158</v>
      </c>
      <c r="B14" s="95">
        <f>'BP Projet 1'!B15+'BP Projet 1'!B16+'BP Projet 1'!B17+'BP Projet 1'!B18</f>
        <v>0</v>
      </c>
      <c r="C14" s="256"/>
      <c r="D14" s="101" t="s">
        <v>159</v>
      </c>
      <c r="E14" s="98">
        <v>0</v>
      </c>
    </row>
    <row r="15" spans="1:11" s="113" customFormat="1" ht="28.35" customHeight="1">
      <c r="A15" s="97" t="s">
        <v>160</v>
      </c>
      <c r="B15" s="98">
        <v>0</v>
      </c>
      <c r="C15" s="256"/>
      <c r="D15" s="97"/>
      <c r="E15" s="97"/>
    </row>
    <row r="16" spans="1:11" s="113" customFormat="1" ht="28.35" customHeight="1">
      <c r="A16" s="97" t="s">
        <v>161</v>
      </c>
      <c r="B16" s="98">
        <v>0</v>
      </c>
      <c r="C16" s="256"/>
      <c r="D16" s="100" t="s">
        <v>162</v>
      </c>
      <c r="E16" s="102">
        <f>'BP Projet 1'!E17+'BP Projet 1'!E18</f>
        <v>0</v>
      </c>
    </row>
    <row r="17" spans="1:5" s="113" customFormat="1" ht="28.35" customHeight="1">
      <c r="A17" s="97" t="s">
        <v>163</v>
      </c>
      <c r="B17" s="98">
        <v>0</v>
      </c>
      <c r="C17" s="256"/>
      <c r="D17" s="97" t="s">
        <v>164</v>
      </c>
      <c r="E17" s="98">
        <v>0</v>
      </c>
    </row>
    <row r="18" spans="1:5" s="113" customFormat="1" ht="28.35" customHeight="1">
      <c r="A18" s="97" t="s">
        <v>156</v>
      </c>
      <c r="B18" s="98">
        <v>0</v>
      </c>
      <c r="C18" s="256"/>
      <c r="D18" s="101" t="s">
        <v>165</v>
      </c>
      <c r="E18" s="98">
        <v>0</v>
      </c>
    </row>
    <row r="19" spans="1:5" s="113" customFormat="1" ht="28.35" customHeight="1">
      <c r="A19" s="95" t="s">
        <v>166</v>
      </c>
      <c r="B19" s="95">
        <f>'BP Projet 1'!B20+'BP Projet 1'!B21</f>
        <v>0</v>
      </c>
      <c r="C19" s="256"/>
      <c r="D19" s="97"/>
      <c r="E19" s="97"/>
    </row>
    <row r="20" spans="1:5" s="113" customFormat="1" ht="28.35" customHeight="1">
      <c r="A20" s="97" t="s">
        <v>167</v>
      </c>
      <c r="B20" s="98">
        <v>0</v>
      </c>
      <c r="C20" s="256"/>
      <c r="D20" s="100" t="s">
        <v>168</v>
      </c>
      <c r="E20" s="103">
        <v>0</v>
      </c>
    </row>
    <row r="21" spans="1:5" s="113" customFormat="1" ht="28.35" customHeight="1">
      <c r="A21" s="97" t="s">
        <v>156</v>
      </c>
      <c r="B21" s="98">
        <v>0</v>
      </c>
      <c r="C21" s="256"/>
      <c r="D21" s="257" t="s">
        <v>233</v>
      </c>
      <c r="E21" s="258"/>
    </row>
    <row r="22" spans="1:5" s="113" customFormat="1" ht="28.35" customHeight="1">
      <c r="A22" s="95" t="s">
        <v>170</v>
      </c>
      <c r="B22" s="95">
        <f>'BP Projet 1'!B23+'BP Projet 1'!B24+'BP Projet 1'!B25</f>
        <v>0</v>
      </c>
      <c r="C22" s="256"/>
      <c r="D22" s="100" t="s">
        <v>171</v>
      </c>
      <c r="E22" s="103">
        <v>0</v>
      </c>
    </row>
    <row r="23" spans="1:5" s="113" customFormat="1" ht="28.35" customHeight="1">
      <c r="A23" s="97" t="s">
        <v>172</v>
      </c>
      <c r="B23" s="98">
        <v>0</v>
      </c>
      <c r="C23" s="256"/>
      <c r="D23" s="257" t="s">
        <v>233</v>
      </c>
      <c r="E23" s="258"/>
    </row>
    <row r="24" spans="1:5" s="113" customFormat="1" ht="28.35" customHeight="1">
      <c r="A24" s="97" t="s">
        <v>173</v>
      </c>
      <c r="B24" s="98">
        <v>0</v>
      </c>
      <c r="C24" s="256"/>
      <c r="D24" s="104"/>
      <c r="E24" s="99"/>
    </row>
    <row r="25" spans="1:5" s="113" customFormat="1" ht="28.35" customHeight="1">
      <c r="A25" s="97" t="s">
        <v>174</v>
      </c>
      <c r="B25" s="98">
        <v>0</v>
      </c>
      <c r="C25" s="256"/>
      <c r="D25" s="104"/>
      <c r="E25" s="99"/>
    </row>
    <row r="26" spans="1:5" s="113" customFormat="1" ht="28.35" customHeight="1">
      <c r="A26" s="105" t="s">
        <v>175</v>
      </c>
      <c r="B26" s="96">
        <v>0</v>
      </c>
      <c r="C26" s="256"/>
      <c r="D26" s="95" t="s">
        <v>176</v>
      </c>
      <c r="E26" s="96">
        <v>0</v>
      </c>
    </row>
    <row r="27" spans="1:5" s="113" customFormat="1" ht="28.35" customHeight="1">
      <c r="A27" s="95" t="s">
        <v>177</v>
      </c>
      <c r="B27" s="96">
        <v>0</v>
      </c>
      <c r="C27" s="256"/>
      <c r="D27" s="97" t="s">
        <v>178</v>
      </c>
      <c r="E27" s="98">
        <v>0</v>
      </c>
    </row>
    <row r="28" spans="1:5" s="113" customFormat="1" ht="28.35" customHeight="1">
      <c r="A28" s="95" t="s">
        <v>179</v>
      </c>
      <c r="B28" s="96">
        <v>0</v>
      </c>
      <c r="C28" s="256"/>
      <c r="D28" s="95" t="s">
        <v>180</v>
      </c>
      <c r="E28" s="96">
        <v>0</v>
      </c>
    </row>
    <row r="29" spans="1:5" s="113" customFormat="1" ht="28.35" customHeight="1">
      <c r="A29" s="95" t="s">
        <v>181</v>
      </c>
      <c r="B29" s="96">
        <v>0</v>
      </c>
      <c r="C29" s="256"/>
      <c r="D29" s="95" t="s">
        <v>182</v>
      </c>
      <c r="E29" s="96">
        <v>0</v>
      </c>
    </row>
    <row r="30" spans="1:5" s="113" customFormat="1" ht="28.35" customHeight="1">
      <c r="A30" s="106" t="s">
        <v>183</v>
      </c>
      <c r="B30" s="106">
        <f>'BP Projet 1'!B29+'BP Projet 1'!B28+'BP Projet 1'!B27+'BP Projet 1'!B26+'BP Projet 1'!B22+'BP Projet 1'!B19+'BP Projet 1'!B14+'BP Projet 1'!B9+'BP Projet 1'!B5</f>
        <v>0</v>
      </c>
      <c r="C30" s="256"/>
      <c r="D30" s="106" t="s">
        <v>184</v>
      </c>
      <c r="E30" s="106">
        <f>'BP Projet 1'!E29+'BP Projet 1'!E28+'BP Projet 1'!E26+'BP Projet 1'!E7+'BP Projet 1'!E5</f>
        <v>0</v>
      </c>
    </row>
    <row r="31" spans="1:5" s="113" customFormat="1" ht="28.35" customHeight="1">
      <c r="A31" s="259" t="s">
        <v>200</v>
      </c>
      <c r="B31" s="259"/>
      <c r="C31" s="259"/>
      <c r="D31" s="259"/>
      <c r="E31" s="259"/>
    </row>
  </sheetData>
  <sheetProtection sheet="1" objects="1" scenarios="1" selectLockedCells="1"/>
  <mergeCells count="8">
    <mergeCell ref="A31:E31"/>
    <mergeCell ref="B1:E1"/>
    <mergeCell ref="B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0099"/>
    <pageSetUpPr fitToPage="1"/>
  </sheetPr>
  <dimension ref="A1:AMK1048576"/>
  <sheetViews>
    <sheetView zoomScale="110" zoomScaleNormal="110" workbookViewId="0">
      <selection activeCell="D10" sqref="D10"/>
    </sheetView>
  </sheetViews>
  <sheetFormatPr defaultColWidth="9.140625" defaultRowHeight="13.15"/>
  <cols>
    <col min="1" max="1" width="49.140625" style="88" customWidth="1"/>
    <col min="2" max="2" width="12.42578125" style="88" customWidth="1"/>
    <col min="3" max="3" width="4.140625" style="88" customWidth="1"/>
    <col min="4" max="4" width="51.42578125" style="88" customWidth="1"/>
    <col min="5" max="5" width="12.85546875" style="88" customWidth="1"/>
    <col min="6" max="1025" width="11.5703125" style="89"/>
  </cols>
  <sheetData>
    <row r="1" spans="1:11" ht="37.35" customHeight="1">
      <c r="A1" s="55" t="s">
        <v>234</v>
      </c>
      <c r="B1" s="277" t="s">
        <v>235</v>
      </c>
      <c r="C1" s="277"/>
      <c r="D1" s="277"/>
      <c r="E1" s="277"/>
      <c r="F1" s="24"/>
      <c r="G1" s="24"/>
      <c r="H1" s="24"/>
      <c r="I1" s="24"/>
      <c r="J1" s="24"/>
      <c r="K1" s="24"/>
    </row>
    <row r="2" spans="1:11" ht="17.25" customHeight="1">
      <c r="A2" s="90">
        <f>'Informations générales'!B8</f>
        <v>0</v>
      </c>
      <c r="B2" s="130"/>
      <c r="C2" s="93"/>
      <c r="D2" s="245">
        <f>'Projet 1'!C3</f>
        <v>0</v>
      </c>
      <c r="E2" s="245"/>
    </row>
    <row r="3" spans="1:11" ht="20.45" customHeight="1">
      <c r="A3" s="143" t="s">
        <v>138</v>
      </c>
      <c r="B3" s="94" t="s">
        <v>139</v>
      </c>
      <c r="C3" s="256"/>
      <c r="D3" s="143" t="s">
        <v>140</v>
      </c>
      <c r="E3" s="94" t="s">
        <v>141</v>
      </c>
    </row>
    <row r="4" spans="1:11" ht="26.65" customHeight="1">
      <c r="A4" s="250" t="s">
        <v>142</v>
      </c>
      <c r="B4" s="250"/>
      <c r="C4" s="256"/>
      <c r="D4" s="250" t="s">
        <v>143</v>
      </c>
      <c r="E4" s="250"/>
    </row>
    <row r="5" spans="1:11" ht="26.65" customHeight="1">
      <c r="A5" s="95" t="s">
        <v>144</v>
      </c>
      <c r="B5" s="95">
        <f>SUM('BR Projet 1'!B6:B8)</f>
        <v>0</v>
      </c>
      <c r="C5" s="256"/>
      <c r="D5" s="95" t="s">
        <v>145</v>
      </c>
      <c r="E5" s="131">
        <v>0</v>
      </c>
    </row>
    <row r="6" spans="1:11" ht="26.65" customHeight="1">
      <c r="A6" s="97" t="s">
        <v>146</v>
      </c>
      <c r="B6" s="132">
        <v>0</v>
      </c>
      <c r="C6" s="256"/>
      <c r="D6" s="99"/>
      <c r="E6" s="99"/>
    </row>
    <row r="7" spans="1:11" ht="26.65" customHeight="1">
      <c r="A7" s="97" t="s">
        <v>147</v>
      </c>
      <c r="B7" s="132">
        <v>0</v>
      </c>
      <c r="C7" s="256"/>
      <c r="D7" s="95" t="s">
        <v>148</v>
      </c>
      <c r="E7" s="95">
        <f>E8+E12+E16+E20++E22</f>
        <v>0</v>
      </c>
    </row>
    <row r="8" spans="1:11" ht="26.65" customHeight="1">
      <c r="A8" s="97" t="s">
        <v>149</v>
      </c>
      <c r="B8" s="132">
        <v>0</v>
      </c>
      <c r="C8" s="256"/>
      <c r="D8" s="100" t="s">
        <v>150</v>
      </c>
      <c r="E8" s="133">
        <f>'BR Projet 1'!E9+'BR Projet 1'!E10</f>
        <v>0</v>
      </c>
    </row>
    <row r="9" spans="1:11" ht="26.65" customHeight="1">
      <c r="A9" s="95" t="s">
        <v>151</v>
      </c>
      <c r="B9" s="95">
        <f>'BR Projet 1'!B10+'BR Projet 1'!B11+'BR Projet 1'!B12+'BR Projet 1'!B13</f>
        <v>0</v>
      </c>
      <c r="C9" s="256"/>
      <c r="D9" s="132"/>
      <c r="E9" s="132"/>
    </row>
    <row r="10" spans="1:11" ht="26.65" customHeight="1">
      <c r="A10" s="97" t="s">
        <v>152</v>
      </c>
      <c r="B10" s="132">
        <v>0</v>
      </c>
      <c r="C10" s="256"/>
      <c r="D10" s="132"/>
      <c r="E10" s="132"/>
    </row>
    <row r="11" spans="1:11" ht="26.65" customHeight="1">
      <c r="A11" s="97" t="s">
        <v>153</v>
      </c>
      <c r="B11" s="132">
        <v>0</v>
      </c>
      <c r="C11" s="256"/>
      <c r="D11" s="97"/>
      <c r="E11" s="101"/>
    </row>
    <row r="12" spans="1:11" ht="26.65" customHeight="1">
      <c r="A12" s="97" t="s">
        <v>154</v>
      </c>
      <c r="B12" s="132">
        <v>0</v>
      </c>
      <c r="C12" s="256"/>
      <c r="D12" s="100" t="s">
        <v>155</v>
      </c>
      <c r="E12" s="100">
        <f>'BR Projet 1'!E13+'BR Projet 1'!E14</f>
        <v>0</v>
      </c>
    </row>
    <row r="13" spans="1:11" ht="26.65" customHeight="1">
      <c r="A13" s="97" t="s">
        <v>156</v>
      </c>
      <c r="B13" s="132">
        <v>0</v>
      </c>
      <c r="C13" s="256"/>
      <c r="D13" s="97" t="s">
        <v>157</v>
      </c>
      <c r="E13" s="132">
        <v>0</v>
      </c>
    </row>
    <row r="14" spans="1:11" ht="26.65" customHeight="1">
      <c r="A14" s="95" t="s">
        <v>158</v>
      </c>
      <c r="B14" s="95">
        <f>'BR Projet 1'!B15+'BR Projet 1'!B16+'BR Projet 1'!B17+'BR Projet 1'!B18</f>
        <v>0</v>
      </c>
      <c r="C14" s="256"/>
      <c r="D14" s="101" t="s">
        <v>159</v>
      </c>
      <c r="E14" s="132">
        <v>0</v>
      </c>
    </row>
    <row r="15" spans="1:11" ht="26.65" customHeight="1">
      <c r="A15" s="97" t="s">
        <v>160</v>
      </c>
      <c r="B15" s="132">
        <v>0</v>
      </c>
      <c r="C15" s="256"/>
      <c r="D15" s="97"/>
      <c r="E15" s="97"/>
    </row>
    <row r="16" spans="1:11" ht="26.65" customHeight="1">
      <c r="A16" s="97" t="s">
        <v>161</v>
      </c>
      <c r="B16" s="132">
        <v>0</v>
      </c>
      <c r="C16" s="256"/>
      <c r="D16" s="100" t="s">
        <v>162</v>
      </c>
      <c r="E16" s="102">
        <f>'BR Projet 1'!E17+'BR Projet 1'!E18</f>
        <v>0</v>
      </c>
    </row>
    <row r="17" spans="1:8" ht="26.65" customHeight="1">
      <c r="A17" s="97" t="s">
        <v>163</v>
      </c>
      <c r="B17" s="132">
        <v>0</v>
      </c>
      <c r="C17" s="256"/>
      <c r="D17" s="97" t="s">
        <v>164</v>
      </c>
      <c r="E17" s="132">
        <v>0</v>
      </c>
    </row>
    <row r="18" spans="1:8" ht="26.65" customHeight="1">
      <c r="A18" s="97" t="s">
        <v>156</v>
      </c>
      <c r="B18" s="132">
        <v>0</v>
      </c>
      <c r="C18" s="256"/>
      <c r="D18" s="101" t="s">
        <v>165</v>
      </c>
      <c r="E18" s="132">
        <v>0</v>
      </c>
    </row>
    <row r="19" spans="1:8" ht="26.65" customHeight="1">
      <c r="A19" s="95" t="s">
        <v>166</v>
      </c>
      <c r="B19" s="95">
        <f>'BR Projet 1'!B20+'BR Projet 1'!B21</f>
        <v>0</v>
      </c>
      <c r="C19" s="256"/>
      <c r="D19" s="97"/>
      <c r="E19" s="97"/>
    </row>
    <row r="20" spans="1:8" ht="26.65" customHeight="1">
      <c r="A20" s="97" t="s">
        <v>167</v>
      </c>
      <c r="B20" s="132">
        <v>0</v>
      </c>
      <c r="C20" s="256"/>
      <c r="D20" s="100" t="s">
        <v>168</v>
      </c>
      <c r="E20" s="135">
        <v>0</v>
      </c>
    </row>
    <row r="21" spans="1:8" ht="26.65" customHeight="1">
      <c r="A21" s="97" t="s">
        <v>156</v>
      </c>
      <c r="B21" s="132">
        <v>0</v>
      </c>
      <c r="C21" s="256"/>
      <c r="D21" s="257" t="s">
        <v>169</v>
      </c>
      <c r="E21" s="258"/>
    </row>
    <row r="22" spans="1:8" ht="26.65" customHeight="1">
      <c r="A22" s="95" t="s">
        <v>170</v>
      </c>
      <c r="B22" s="95">
        <f>'BR Projet 1'!B23+'BR Projet 1'!B24+'BR Projet 1'!B25</f>
        <v>0</v>
      </c>
      <c r="C22" s="256"/>
      <c r="D22" s="100" t="s">
        <v>171</v>
      </c>
      <c r="E22" s="135">
        <v>0</v>
      </c>
    </row>
    <row r="23" spans="1:8" ht="26.65" customHeight="1">
      <c r="A23" s="97" t="s">
        <v>172</v>
      </c>
      <c r="B23" s="132">
        <v>0</v>
      </c>
      <c r="C23" s="256"/>
      <c r="D23" s="257" t="s">
        <v>169</v>
      </c>
      <c r="E23" s="258"/>
    </row>
    <row r="24" spans="1:8" ht="26.65" customHeight="1">
      <c r="A24" s="97" t="s">
        <v>173</v>
      </c>
      <c r="B24" s="132">
        <v>0</v>
      </c>
      <c r="C24" s="256"/>
      <c r="D24" s="104"/>
      <c r="E24" s="99"/>
    </row>
    <row r="25" spans="1:8" ht="26.65" customHeight="1">
      <c r="A25" s="97" t="s">
        <v>174</v>
      </c>
      <c r="B25" s="132">
        <v>0</v>
      </c>
      <c r="C25" s="256"/>
      <c r="D25" s="104"/>
      <c r="E25" s="99"/>
    </row>
    <row r="26" spans="1:8" ht="26.65" customHeight="1">
      <c r="A26" s="105" t="s">
        <v>175</v>
      </c>
      <c r="B26" s="131">
        <v>0</v>
      </c>
      <c r="C26" s="256"/>
      <c r="D26" s="95" t="s">
        <v>176</v>
      </c>
      <c r="E26" s="131">
        <v>0</v>
      </c>
    </row>
    <row r="27" spans="1:8" ht="26.65" customHeight="1">
      <c r="A27" s="95" t="s">
        <v>177</v>
      </c>
      <c r="B27" s="131">
        <v>0</v>
      </c>
      <c r="C27" s="256"/>
      <c r="D27" s="97" t="s">
        <v>178</v>
      </c>
      <c r="E27" s="132">
        <v>0</v>
      </c>
    </row>
    <row r="28" spans="1:8" ht="26.65" customHeight="1">
      <c r="A28" s="95" t="s">
        <v>179</v>
      </c>
      <c r="B28" s="131">
        <v>0</v>
      </c>
      <c r="C28" s="256"/>
      <c r="D28" s="95" t="s">
        <v>180</v>
      </c>
      <c r="E28" s="131">
        <v>0</v>
      </c>
    </row>
    <row r="29" spans="1:8" ht="29.1" customHeight="1">
      <c r="A29" s="95" t="s">
        <v>181</v>
      </c>
      <c r="B29" s="131">
        <v>0</v>
      </c>
      <c r="C29" s="256"/>
      <c r="D29" s="95" t="s">
        <v>182</v>
      </c>
      <c r="E29" s="131">
        <v>0</v>
      </c>
      <c r="H29" s="107">
        <f>'BR Projet 1'!E29-'BR Projet 1'!B29</f>
        <v>0</v>
      </c>
    </row>
    <row r="30" spans="1:8" s="111" customFormat="1" ht="29.1" customHeight="1">
      <c r="A30" s="106" t="s">
        <v>183</v>
      </c>
      <c r="B30" s="106">
        <f>'BR Projet 1'!B29+'BR Projet 1'!B28+'BR Projet 1'!B27+'BR Projet 1'!B26+'BR Projet 1'!B22+'BR Projet 1'!B19+'BR Projet 1'!B14+'BR Projet 1'!B9+'BR Projet 1'!B5</f>
        <v>0</v>
      </c>
      <c r="C30" s="256"/>
      <c r="D30" s="106" t="s">
        <v>184</v>
      </c>
      <c r="E30" s="106">
        <f>'BR Projet 1'!E29+'BR Projet 1'!E28+'BR Projet 1'!E26+'BR Projet 1'!E7+'BR Projet 1'!E5</f>
        <v>0</v>
      </c>
      <c r="H30" s="107">
        <f>'BR Projet 1'!E30-'BR Projet 1'!B30</f>
        <v>0</v>
      </c>
    </row>
    <row r="31" spans="1:8" ht="12.6" customHeight="1">
      <c r="A31" s="108" t="s">
        <v>185</v>
      </c>
      <c r="B31" s="109" t="str">
        <f>IF('BR Projet 1'!E30-'BR Projet 1'!B30&gt;0,'BR Projet 1'!H30,"0")</f>
        <v>0</v>
      </c>
      <c r="C31" s="110"/>
      <c r="D31" s="108" t="s">
        <v>186</v>
      </c>
      <c r="E31" s="109" t="str">
        <f>IF('BR Projet 1'!E30-'BR Projet 1'!B30&lt;0,'BR Projet 1'!H30,"0")</f>
        <v>0</v>
      </c>
    </row>
    <row r="32" spans="1:8" ht="29.1" customHeight="1">
      <c r="A32" s="249"/>
      <c r="B32" s="249"/>
      <c r="C32" s="249"/>
      <c r="D32" s="249"/>
      <c r="E32" s="249"/>
    </row>
    <row r="33" spans="1:5" ht="26.65" customHeight="1">
      <c r="A33" s="250" t="s">
        <v>187</v>
      </c>
      <c r="B33" s="250"/>
      <c r="C33" s="250"/>
      <c r="D33" s="250"/>
      <c r="E33" s="250"/>
    </row>
    <row r="34" spans="1:5" ht="26.65" customHeight="1">
      <c r="A34" s="95" t="s">
        <v>188</v>
      </c>
      <c r="B34" s="95">
        <v>0</v>
      </c>
      <c r="C34" s="251"/>
      <c r="D34" s="95" t="s">
        <v>189</v>
      </c>
      <c r="E34" s="95">
        <v>0</v>
      </c>
    </row>
    <row r="35" spans="1:5" ht="26.65" customHeight="1">
      <c r="A35" s="97" t="s">
        <v>190</v>
      </c>
      <c r="B35" s="132">
        <v>0</v>
      </c>
      <c r="C35" s="251"/>
      <c r="D35" s="97" t="s">
        <v>191</v>
      </c>
      <c r="E35" s="134">
        <f>'BR Projet 1'!B37</f>
        <v>0</v>
      </c>
    </row>
    <row r="36" spans="1:5" ht="26.65" customHeight="1">
      <c r="A36" s="97" t="s">
        <v>192</v>
      </c>
      <c r="B36" s="132">
        <v>0</v>
      </c>
      <c r="C36" s="251"/>
      <c r="D36" s="97" t="s">
        <v>193</v>
      </c>
      <c r="E36" s="134">
        <f>'BR Projet 1'!B36</f>
        <v>0</v>
      </c>
    </row>
    <row r="37" spans="1:5" ht="29.1" customHeight="1">
      <c r="A37" s="97" t="s">
        <v>194</v>
      </c>
      <c r="B37" s="132">
        <v>0</v>
      </c>
      <c r="C37" s="251"/>
      <c r="D37" s="97" t="s">
        <v>195</v>
      </c>
      <c r="E37" s="134">
        <f>'BR Projet 1'!B35</f>
        <v>0</v>
      </c>
    </row>
    <row r="38" spans="1:5" ht="12.6" customHeight="1">
      <c r="A38" s="112" t="s">
        <v>196</v>
      </c>
      <c r="B38" s="112">
        <f>'BR Projet 1'!B34+'BR Projet 1'!B30+'BR Projet 1'!B31</f>
        <v>0</v>
      </c>
      <c r="C38" s="251"/>
      <c r="D38" s="112" t="s">
        <v>196</v>
      </c>
      <c r="E38" s="112">
        <f>'BR Projet 1'!E30-'BR Projet 1'!E31+'BR Projet 1'!E34</f>
        <v>0</v>
      </c>
    </row>
    <row r="39" spans="1:5" ht="27.4" customHeight="1">
      <c r="A39" s="252" t="s">
        <v>197</v>
      </c>
      <c r="B39" s="252"/>
      <c r="C39" s="252"/>
      <c r="D39" s="252"/>
      <c r="E39" s="252"/>
    </row>
    <row r="1048573" ht="12.75" customHeight="1"/>
    <row r="1048574" ht="12.75" customHeight="1"/>
    <row r="1048575" ht="12.75" customHeight="1"/>
    <row r="1048576" ht="12.75" customHeight="1"/>
  </sheetData>
  <sheetProtection sheet="1" objects="1" scenarios="1" selectLockedCells="1"/>
  <mergeCells count="11">
    <mergeCell ref="A32:E32"/>
    <mergeCell ref="A33:E33"/>
    <mergeCell ref="C34:C38"/>
    <mergeCell ref="A39:E39"/>
    <mergeCell ref="B1:E1"/>
    <mergeCell ref="D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FC0DC-4D4A-41C0-ADDF-58CCF21765D1}">
  <sheetPr>
    <tabColor rgb="FF000099"/>
    <pageSetUpPr fitToPage="1"/>
  </sheetPr>
  <dimension ref="A1:AMK1048576"/>
  <sheetViews>
    <sheetView zoomScale="110" zoomScaleNormal="110" workbookViewId="0">
      <selection activeCell="C1" sqref="C1:J1"/>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9.140625" style="24"/>
  </cols>
  <sheetData>
    <row r="1" spans="1:10" ht="42.75" customHeight="1">
      <c r="A1" s="260" t="s">
        <v>236</v>
      </c>
      <c r="B1" s="260"/>
      <c r="C1" s="261" t="s">
        <v>237</v>
      </c>
      <c r="D1" s="261"/>
      <c r="E1" s="261"/>
      <c r="F1" s="261"/>
      <c r="G1" s="261"/>
      <c r="H1" s="261"/>
      <c r="I1" s="261"/>
      <c r="J1" s="261"/>
    </row>
    <row r="2" spans="1:10" ht="20.45" customHeight="1">
      <c r="A2" s="245">
        <f>'Informations générales'!B8</f>
        <v>0</v>
      </c>
      <c r="B2" s="245"/>
      <c r="C2" s="245"/>
      <c r="D2" s="245"/>
      <c r="E2" s="245"/>
      <c r="F2" s="245"/>
      <c r="G2" s="245"/>
      <c r="H2" s="245"/>
      <c r="I2" s="245"/>
      <c r="J2" s="245"/>
    </row>
    <row r="3" spans="1:10" ht="22.35" customHeight="1">
      <c r="A3" s="262" t="s">
        <v>203</v>
      </c>
      <c r="B3" s="262"/>
      <c r="C3" s="278">
        <f>'Projet 1'!C3</f>
        <v>0</v>
      </c>
      <c r="D3" s="278"/>
      <c r="E3" s="278"/>
      <c r="F3" s="278"/>
      <c r="G3" s="278"/>
      <c r="H3" s="278"/>
      <c r="I3" s="278"/>
      <c r="J3" s="278"/>
    </row>
    <row r="4" spans="1:10" ht="8.65" customHeight="1"/>
    <row r="5" spans="1:10" ht="21.75" customHeight="1">
      <c r="A5" s="232" t="s">
        <v>238</v>
      </c>
      <c r="B5" s="232"/>
      <c r="C5" s="232"/>
      <c r="D5" s="232"/>
      <c r="E5" s="129">
        <v>0</v>
      </c>
      <c r="F5" s="142"/>
      <c r="G5" s="142"/>
      <c r="H5" s="142"/>
      <c r="I5" s="142"/>
    </row>
    <row r="6" spans="1:10" ht="28.35" customHeight="1">
      <c r="A6" s="232" t="s">
        <v>205</v>
      </c>
      <c r="B6" s="232"/>
      <c r="C6" s="232"/>
      <c r="D6" s="232"/>
      <c r="E6" s="232"/>
    </row>
    <row r="7" spans="1:10" ht="21" customHeight="1">
      <c r="A7" s="87" t="s">
        <v>206</v>
      </c>
      <c r="B7" s="230"/>
      <c r="C7" s="230"/>
      <c r="D7" s="87"/>
      <c r="E7" s="115" t="s">
        <v>207</v>
      </c>
      <c r="F7" s="230"/>
      <c r="G7" s="230"/>
      <c r="H7" s="230"/>
      <c r="I7" s="230"/>
      <c r="J7" s="230"/>
    </row>
    <row r="8" spans="1:10" ht="21" customHeight="1">
      <c r="A8" s="87" t="s">
        <v>208</v>
      </c>
      <c r="B8" s="230"/>
      <c r="C8" s="230"/>
      <c r="D8" s="87"/>
      <c r="E8" s="115" t="s">
        <v>209</v>
      </c>
      <c r="F8" s="230"/>
      <c r="G8" s="230"/>
      <c r="H8" s="230"/>
      <c r="I8" s="230"/>
      <c r="J8" s="230"/>
    </row>
    <row r="9" spans="1:10" ht="21" customHeight="1">
      <c r="A9" s="279"/>
      <c r="B9" s="279"/>
      <c r="C9" s="279"/>
      <c r="D9" s="266" t="s">
        <v>210</v>
      </c>
      <c r="E9" s="266"/>
      <c r="F9" s="230"/>
      <c r="G9" s="230"/>
      <c r="H9" s="230"/>
      <c r="I9" s="230"/>
      <c r="J9" s="230"/>
    </row>
    <row r="10" spans="1:10" ht="23.1" customHeight="1">
      <c r="A10" s="275" t="s">
        <v>239</v>
      </c>
      <c r="B10" s="275"/>
      <c r="C10" s="275"/>
      <c r="D10" s="275"/>
      <c r="E10" s="275"/>
      <c r="F10" s="275"/>
      <c r="G10" s="275"/>
      <c r="H10" s="275"/>
      <c r="I10" s="275"/>
      <c r="J10" s="275"/>
    </row>
    <row r="11" spans="1:10" ht="168.2" customHeight="1">
      <c r="A11" s="280"/>
      <c r="B11" s="280"/>
      <c r="C11" s="280"/>
      <c r="D11" s="280"/>
      <c r="E11" s="280"/>
      <c r="F11" s="280"/>
      <c r="G11" s="280"/>
      <c r="H11" s="280"/>
      <c r="I11" s="280"/>
      <c r="J11" s="280"/>
    </row>
    <row r="12" spans="1:10" ht="10.15" customHeight="1">
      <c r="A12" s="138"/>
      <c r="B12" s="139"/>
      <c r="C12" s="139"/>
      <c r="D12" s="139"/>
      <c r="E12" s="139"/>
      <c r="F12" s="139"/>
      <c r="G12" s="139"/>
      <c r="H12" s="139"/>
      <c r="I12" s="139"/>
      <c r="J12" s="139"/>
    </row>
    <row r="13" spans="1:10" ht="18.95" customHeight="1">
      <c r="A13" s="138"/>
      <c r="B13" s="139"/>
      <c r="C13" s="139"/>
      <c r="D13" s="139"/>
      <c r="E13" s="246" t="s">
        <v>240</v>
      </c>
      <c r="F13" s="246"/>
      <c r="G13" s="281"/>
      <c r="H13" s="281"/>
    </row>
    <row r="14" spans="1:10" ht="26.85" customHeight="1">
      <c r="A14" s="232" t="s">
        <v>241</v>
      </c>
      <c r="B14" s="232"/>
      <c r="C14" s="232"/>
      <c r="D14" s="232"/>
      <c r="E14" s="232"/>
      <c r="F14" s="232"/>
    </row>
    <row r="15" spans="1:10" ht="21.6" customHeight="1">
      <c r="A15" s="114" t="s">
        <v>213</v>
      </c>
      <c r="B15" s="75"/>
      <c r="D15" s="120" t="s">
        <v>214</v>
      </c>
      <c r="E15" s="229"/>
      <c r="F15" s="229"/>
      <c r="G15" s="121"/>
      <c r="H15" s="229"/>
      <c r="I15" s="229"/>
    </row>
    <row r="16" spans="1:10" s="26" customFormat="1" ht="9.4" customHeight="1">
      <c r="A16" s="119"/>
      <c r="D16" s="120"/>
      <c r="E16" s="119"/>
      <c r="G16" s="121"/>
      <c r="H16" s="119"/>
    </row>
    <row r="17" spans="1:10" ht="21.6" customHeight="1">
      <c r="A17" s="232" t="s">
        <v>215</v>
      </c>
      <c r="B17" s="232"/>
      <c r="C17" s="232"/>
      <c r="D17" s="230"/>
      <c r="E17" s="230"/>
      <c r="F17" s="230"/>
      <c r="G17" s="230"/>
      <c r="H17" s="230"/>
      <c r="I17" s="230"/>
      <c r="J17" s="230"/>
    </row>
    <row r="18" spans="1:10" ht="21.6" customHeight="1">
      <c r="A18" s="285" t="s">
        <v>242</v>
      </c>
      <c r="B18" s="285"/>
      <c r="C18" s="285"/>
      <c r="D18" s="285"/>
      <c r="E18" s="285"/>
      <c r="F18" s="285"/>
      <c r="G18" s="285"/>
      <c r="H18" s="285"/>
      <c r="I18" s="285"/>
      <c r="J18" s="285"/>
    </row>
    <row r="19" spans="1:10" ht="21.6" customHeight="1">
      <c r="A19" s="286"/>
      <c r="B19" s="286"/>
      <c r="C19" s="286"/>
      <c r="D19" s="286"/>
      <c r="E19" s="286"/>
      <c r="F19" s="286"/>
      <c r="G19" s="286"/>
      <c r="H19" s="286"/>
      <c r="I19" s="286"/>
      <c r="J19" s="286"/>
    </row>
    <row r="20" spans="1:10" ht="22.35" customHeight="1">
      <c r="A20" s="273" t="s">
        <v>243</v>
      </c>
      <c r="B20" s="273"/>
      <c r="C20" s="273"/>
      <c r="D20" s="273"/>
      <c r="E20" s="273"/>
      <c r="F20" s="273"/>
      <c r="G20" s="273"/>
      <c r="H20" s="273"/>
      <c r="I20" s="273"/>
      <c r="J20" s="273"/>
    </row>
    <row r="21" spans="1:10" ht="30.6" customHeight="1">
      <c r="A21" s="211"/>
      <c r="B21" s="211"/>
      <c r="C21" s="211"/>
      <c r="D21" s="211"/>
      <c r="E21" s="211"/>
      <c r="F21" s="211"/>
      <c r="G21" s="211"/>
      <c r="H21" s="211"/>
      <c r="I21" s="211"/>
      <c r="J21" s="211"/>
    </row>
    <row r="22" spans="1:10" s="24" customFormat="1" ht="7.9" customHeight="1"/>
    <row r="23" spans="1:10" ht="25.15" customHeight="1">
      <c r="A23" s="232" t="s">
        <v>244</v>
      </c>
      <c r="B23" s="232"/>
      <c r="C23" s="232"/>
      <c r="D23" s="232"/>
      <c r="E23" s="75"/>
    </row>
    <row r="24" spans="1:10" ht="26.85" customHeight="1">
      <c r="A24" s="124" t="s">
        <v>221</v>
      </c>
    </row>
    <row r="25" spans="1:10" ht="17.649999999999999" customHeight="1">
      <c r="A25" s="140"/>
      <c r="B25" s="268" t="s">
        <v>222</v>
      </c>
      <c r="C25" s="269"/>
      <c r="D25" s="270"/>
      <c r="E25" s="282"/>
      <c r="F25" s="283"/>
      <c r="G25" s="283"/>
      <c r="H25" s="283"/>
      <c r="I25" s="283"/>
      <c r="J25" s="284"/>
    </row>
    <row r="26" spans="1:10" ht="17.649999999999999" customHeight="1">
      <c r="A26" s="140"/>
      <c r="B26" s="228" t="s">
        <v>223</v>
      </c>
      <c r="C26" s="228"/>
      <c r="D26" s="228"/>
      <c r="E26" s="282"/>
      <c r="F26" s="283"/>
      <c r="G26" s="283"/>
      <c r="H26" s="283"/>
      <c r="I26" s="283"/>
      <c r="J26" s="284"/>
    </row>
    <row r="27" spans="1:10" ht="17.649999999999999" customHeight="1">
      <c r="A27" s="140"/>
      <c r="B27" s="268" t="s">
        <v>224</v>
      </c>
      <c r="C27" s="269"/>
      <c r="D27" s="270"/>
      <c r="E27" s="282"/>
      <c r="F27" s="283"/>
      <c r="G27" s="283"/>
      <c r="H27" s="283"/>
      <c r="I27" s="283"/>
      <c r="J27" s="284"/>
    </row>
    <row r="28" spans="1:10" ht="17.649999999999999" customHeight="1">
      <c r="A28" s="140"/>
      <c r="B28" s="228" t="s">
        <v>225</v>
      </c>
      <c r="C28" s="228"/>
      <c r="D28" s="228"/>
      <c r="E28" s="282"/>
      <c r="F28" s="283"/>
      <c r="G28" s="283"/>
      <c r="H28" s="283"/>
      <c r="I28" s="283"/>
      <c r="J28" s="284"/>
    </row>
    <row r="29" spans="1:10" ht="17.649999999999999" customHeight="1">
      <c r="A29" s="232" t="s">
        <v>226</v>
      </c>
      <c r="B29" s="232"/>
      <c r="C29" s="230"/>
      <c r="D29" s="230"/>
      <c r="E29" s="230"/>
      <c r="F29" s="230"/>
      <c r="G29" s="230"/>
      <c r="H29" s="230"/>
      <c r="I29" s="230"/>
      <c r="J29" s="230"/>
    </row>
    <row r="30" spans="1:10" ht="23.65" customHeight="1">
      <c r="A30" s="87"/>
      <c r="C30" s="119"/>
    </row>
    <row r="31" spans="1:10" ht="32.65" customHeight="1">
      <c r="A31" s="232" t="s">
        <v>245</v>
      </c>
      <c r="B31" s="232"/>
      <c r="C31" s="232"/>
      <c r="D31" s="232"/>
      <c r="E31" s="140"/>
      <c r="F31" s="125" t="s">
        <v>246</v>
      </c>
      <c r="G31" s="230"/>
      <c r="H31" s="230"/>
      <c r="I31" s="230"/>
      <c r="J31" s="230"/>
    </row>
    <row r="32" spans="1:10" ht="17.649999999999999" customHeight="1">
      <c r="A32" s="87"/>
      <c r="B32" s="126"/>
      <c r="E32" s="127"/>
      <c r="F32" s="26"/>
      <c r="G32" s="119"/>
    </row>
    <row r="33" spans="1:10" ht="36.6" customHeight="1">
      <c r="A33" s="275" t="s">
        <v>247</v>
      </c>
      <c r="B33" s="275"/>
      <c r="C33" s="275"/>
      <c r="D33" s="275"/>
      <c r="E33" s="275"/>
      <c r="F33" s="275"/>
      <c r="G33" s="275"/>
      <c r="H33" s="275"/>
      <c r="I33" s="275"/>
      <c r="J33" s="275"/>
    </row>
    <row r="34" spans="1:10" ht="26.85" customHeight="1">
      <c r="A34" s="140"/>
      <c r="B34" s="122" t="s">
        <v>230</v>
      </c>
      <c r="C34" s="230"/>
      <c r="D34" s="230"/>
      <c r="E34" s="230"/>
      <c r="F34" s="230"/>
      <c r="G34" s="230"/>
      <c r="H34" s="230"/>
      <c r="I34" s="230"/>
      <c r="J34" s="230"/>
    </row>
    <row r="1048574" ht="12.75" customHeight="1"/>
    <row r="1048575" ht="12.75" customHeight="1"/>
    <row r="1048576" ht="12.75" customHeight="1"/>
  </sheetData>
  <sheetProtection sheet="1" objects="1" scenarios="1"/>
  <mergeCells count="42">
    <mergeCell ref="A33:J33"/>
    <mergeCell ref="C34:J34"/>
    <mergeCell ref="B28:D28"/>
    <mergeCell ref="E28:J28"/>
    <mergeCell ref="A29:B29"/>
    <mergeCell ref="C29:J29"/>
    <mergeCell ref="A31:D31"/>
    <mergeCell ref="G31:J31"/>
    <mergeCell ref="B27:D27"/>
    <mergeCell ref="E27:J27"/>
    <mergeCell ref="A17:C17"/>
    <mergeCell ref="D17:J17"/>
    <mergeCell ref="A18:J18"/>
    <mergeCell ref="A19:J19"/>
    <mergeCell ref="A20:J20"/>
    <mergeCell ref="A21:J21"/>
    <mergeCell ref="A23:D23"/>
    <mergeCell ref="B25:D25"/>
    <mergeCell ref="E25:J25"/>
    <mergeCell ref="B26:D26"/>
    <mergeCell ref="E26:J26"/>
    <mergeCell ref="E15:F15"/>
    <mergeCell ref="H15:I15"/>
    <mergeCell ref="A6:E6"/>
    <mergeCell ref="B7:C7"/>
    <mergeCell ref="F7:J7"/>
    <mergeCell ref="B8:C8"/>
    <mergeCell ref="F8:J8"/>
    <mergeCell ref="A9:C9"/>
    <mergeCell ref="D9:E9"/>
    <mergeCell ref="F9:J9"/>
    <mergeCell ref="A10:J10"/>
    <mergeCell ref="A11:J11"/>
    <mergeCell ref="E13:F13"/>
    <mergeCell ref="G13:H13"/>
    <mergeCell ref="A14:F14"/>
    <mergeCell ref="A5:D5"/>
    <mergeCell ref="A1:B1"/>
    <mergeCell ref="C1:J1"/>
    <mergeCell ref="A2:J2"/>
    <mergeCell ref="A3:B3"/>
    <mergeCell ref="C3:J3"/>
  </mergeCells>
  <dataValidations count="4">
    <dataValidation type="list" operator="equal" allowBlank="1" showErrorMessage="1" sqref="G13" xr:uid="{47283E5A-73EA-4500-B540-0C7C33806798}">
      <formula1>"OUI,NON,PARTIELLEMENT"</formula1>
      <formula2>0</formula2>
    </dataValidation>
    <dataValidation type="list" operator="equal" allowBlank="1" showErrorMessage="1" sqref="A25:A28 E31:E32 H33 A34" xr:uid="{4B38C7FE-AC9A-40B3-AB91-7B522E15406D}">
      <formula1>"OUI,NON"</formula1>
      <formula2>0</formula2>
    </dataValidation>
    <dataValidation type="list" operator="equal" allowBlank="1" showErrorMessage="1" sqref="H15:H16" xr:uid="{F2D707F9-6138-46D4-8E99-BA4837DEEC28}">
      <formula1>"Adhérents uniquement,Ouvert à tous"</formula1>
      <formula2>0</formula2>
    </dataValidation>
    <dataValidation type="list" operator="equal" allowBlank="1" showErrorMessage="1" sqref="E15:E16" xr:uid="{78E60391-0579-48A1-8635-880C19689B6A}">
      <formula1>"Familial,Adultes uniquement,Enfants uniquement,"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9CCFF"/>
    <pageSetUpPr fitToPage="1"/>
  </sheetPr>
  <dimension ref="A1:AMK1048576"/>
  <sheetViews>
    <sheetView zoomScale="110" zoomScaleNormal="110" workbookViewId="0">
      <selection activeCell="C1" sqref="C1:J1"/>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11.5703125" style="24"/>
  </cols>
  <sheetData>
    <row r="1" spans="1:10" ht="50.45" customHeight="1">
      <c r="A1" s="243" t="s">
        <v>248</v>
      </c>
      <c r="B1" s="243"/>
      <c r="C1" s="261" t="s">
        <v>249</v>
      </c>
      <c r="D1" s="261"/>
      <c r="E1" s="261"/>
      <c r="F1" s="261"/>
      <c r="G1" s="261"/>
      <c r="H1" s="261"/>
      <c r="I1" s="261"/>
      <c r="J1" s="261"/>
    </row>
    <row r="2" spans="1:10" ht="19.7" customHeight="1">
      <c r="A2" s="245">
        <f>'Informations générales'!B8</f>
        <v>0</v>
      </c>
      <c r="B2" s="245"/>
      <c r="C2" s="245"/>
      <c r="D2" s="245"/>
      <c r="E2" s="245"/>
      <c r="F2" s="245"/>
      <c r="G2" s="245"/>
      <c r="H2" s="245"/>
      <c r="I2" s="245"/>
      <c r="J2" s="245"/>
    </row>
    <row r="3" spans="1:10" ht="22.35" customHeight="1">
      <c r="A3" s="262" t="s">
        <v>203</v>
      </c>
      <c r="B3" s="262"/>
      <c r="C3" s="263"/>
      <c r="D3" s="263"/>
      <c r="E3" s="263"/>
      <c r="F3" s="263"/>
      <c r="G3" s="263"/>
      <c r="H3" s="263"/>
      <c r="I3" s="263"/>
      <c r="J3" s="263"/>
    </row>
    <row r="4" spans="1:10" ht="8.65" customHeight="1"/>
    <row r="5" spans="1:10" ht="21.75" customHeight="1">
      <c r="A5" s="232" t="s">
        <v>204</v>
      </c>
      <c r="B5" s="232"/>
      <c r="C5" s="232"/>
      <c r="D5" s="232"/>
      <c r="E5" s="136"/>
    </row>
    <row r="6" spans="1:10" ht="28.35" customHeight="1">
      <c r="A6" s="232" t="s">
        <v>205</v>
      </c>
      <c r="B6" s="232"/>
      <c r="C6" s="232"/>
      <c r="D6" s="232"/>
      <c r="E6" s="232"/>
    </row>
    <row r="7" spans="1:10" ht="21" customHeight="1">
      <c r="A7" s="87" t="s">
        <v>206</v>
      </c>
      <c r="B7" s="264"/>
      <c r="C7" s="264"/>
      <c r="D7" s="87"/>
      <c r="E7" s="115" t="s">
        <v>207</v>
      </c>
      <c r="F7" s="264"/>
      <c r="G7" s="264"/>
      <c r="H7" s="264"/>
      <c r="I7" s="264"/>
      <c r="J7" s="264"/>
    </row>
    <row r="8" spans="1:10" ht="21" customHeight="1">
      <c r="A8" s="87" t="s">
        <v>208</v>
      </c>
      <c r="B8" s="264"/>
      <c r="C8" s="264"/>
      <c r="D8" s="87"/>
      <c r="E8" s="115" t="s">
        <v>209</v>
      </c>
      <c r="F8" s="264"/>
      <c r="G8" s="264"/>
      <c r="H8" s="264"/>
      <c r="I8" s="264"/>
      <c r="J8" s="264"/>
    </row>
    <row r="9" spans="1:10" ht="21" customHeight="1">
      <c r="A9" s="265"/>
      <c r="B9" s="265"/>
      <c r="C9" s="265"/>
      <c r="D9" s="266" t="s">
        <v>210</v>
      </c>
      <c r="E9" s="266"/>
      <c r="F9" s="264"/>
      <c r="G9" s="264"/>
      <c r="H9" s="264"/>
      <c r="I9" s="264"/>
      <c r="J9" s="264"/>
    </row>
    <row r="10" spans="1:10" ht="37.9" customHeight="1">
      <c r="A10" s="267" t="s">
        <v>211</v>
      </c>
      <c r="B10" s="267"/>
      <c r="C10" s="267"/>
      <c r="D10" s="267"/>
      <c r="E10" s="267"/>
      <c r="F10" s="267"/>
      <c r="G10" s="267"/>
      <c r="H10" s="267"/>
      <c r="I10" s="267"/>
      <c r="J10" s="267"/>
    </row>
    <row r="11" spans="1:10" ht="73.349999999999994" customHeight="1">
      <c r="A11" s="264"/>
      <c r="B11" s="264"/>
      <c r="C11" s="264"/>
      <c r="D11" s="264"/>
      <c r="E11" s="264"/>
      <c r="F11" s="264"/>
      <c r="G11" s="264"/>
      <c r="H11" s="264"/>
      <c r="I11" s="264"/>
      <c r="J11" s="264"/>
    </row>
    <row r="12" spans="1:10" ht="26.85" customHeight="1">
      <c r="A12" s="232" t="s">
        <v>212</v>
      </c>
      <c r="B12" s="232"/>
      <c r="C12" s="232"/>
      <c r="D12" s="232"/>
      <c r="E12" s="232"/>
      <c r="F12" s="232"/>
    </row>
    <row r="13" spans="1:10" ht="21.6" customHeight="1">
      <c r="A13" s="114" t="s">
        <v>213</v>
      </c>
      <c r="B13" s="116"/>
      <c r="D13" s="117" t="s">
        <v>214</v>
      </c>
      <c r="E13" s="264"/>
      <c r="F13" s="264"/>
      <c r="G13" s="118"/>
      <c r="H13" s="264"/>
      <c r="I13" s="264"/>
    </row>
    <row r="14" spans="1:10" s="26" customFormat="1" ht="9.4" customHeight="1">
      <c r="A14" s="119"/>
      <c r="D14" s="120"/>
      <c r="E14" s="119"/>
      <c r="G14" s="121"/>
      <c r="H14" s="119"/>
    </row>
    <row r="15" spans="1:10" ht="21.6" customHeight="1">
      <c r="A15" s="232" t="s">
        <v>215</v>
      </c>
      <c r="B15" s="232"/>
      <c r="C15" s="232"/>
      <c r="D15" s="264"/>
      <c r="E15" s="264"/>
      <c r="F15" s="264"/>
      <c r="G15" s="264"/>
      <c r="H15" s="264"/>
      <c r="I15" s="264"/>
      <c r="J15" s="264"/>
    </row>
    <row r="16" spans="1:10" ht="21.6" customHeight="1">
      <c r="A16" s="271" t="s">
        <v>216</v>
      </c>
      <c r="B16" s="271"/>
      <c r="C16" s="271"/>
      <c r="D16" s="271"/>
      <c r="E16" s="271"/>
      <c r="F16" s="271"/>
      <c r="G16" s="271"/>
      <c r="H16" s="271"/>
      <c r="I16" s="271"/>
      <c r="J16" s="271"/>
    </row>
    <row r="17" spans="1:10" ht="21.6" customHeight="1">
      <c r="A17" s="272"/>
      <c r="B17" s="272"/>
      <c r="C17" s="272"/>
      <c r="D17" s="272"/>
      <c r="E17" s="272"/>
      <c r="F17" s="272"/>
      <c r="G17" s="272"/>
      <c r="H17" s="272"/>
      <c r="I17" s="272"/>
      <c r="J17" s="272"/>
    </row>
    <row r="18" spans="1:10" ht="22.35" customHeight="1">
      <c r="A18" s="273" t="s">
        <v>217</v>
      </c>
      <c r="B18" s="273"/>
      <c r="C18" s="273"/>
      <c r="D18" s="273"/>
      <c r="E18" s="273"/>
      <c r="F18" s="273"/>
      <c r="G18" s="273"/>
      <c r="H18" s="273"/>
      <c r="I18" s="273"/>
      <c r="J18" s="273"/>
    </row>
    <row r="19" spans="1:10" ht="30.6" customHeight="1">
      <c r="A19" s="274"/>
      <c r="B19" s="274"/>
      <c r="C19" s="274"/>
      <c r="D19" s="274"/>
      <c r="E19" s="274"/>
      <c r="F19" s="274"/>
      <c r="G19" s="274"/>
      <c r="H19" s="274"/>
      <c r="I19" s="274"/>
      <c r="J19" s="274"/>
    </row>
    <row r="20" spans="1:10" ht="26.85" customHeight="1">
      <c r="A20" s="123" t="s">
        <v>218</v>
      </c>
    </row>
    <row r="21" spans="1:10" ht="37.15" customHeight="1">
      <c r="A21" s="274"/>
      <c r="B21" s="274"/>
      <c r="C21" s="274"/>
      <c r="D21" s="274"/>
      <c r="E21" s="274"/>
      <c r="F21" s="274"/>
      <c r="G21" s="274"/>
      <c r="H21" s="274"/>
      <c r="I21" s="274"/>
      <c r="J21" s="274"/>
    </row>
    <row r="22" spans="1:10" ht="26.85" customHeight="1">
      <c r="A22" s="123" t="s">
        <v>219</v>
      </c>
    </row>
    <row r="23" spans="1:10" ht="32.25" customHeight="1">
      <c r="A23" s="274"/>
      <c r="B23" s="274"/>
      <c r="C23" s="274"/>
      <c r="D23" s="274"/>
      <c r="E23" s="274"/>
      <c r="F23" s="274"/>
      <c r="G23" s="274"/>
      <c r="H23" s="274"/>
      <c r="I23" s="274"/>
      <c r="J23" s="274"/>
    </row>
    <row r="24" spans="1:10" s="24" customFormat="1" ht="7.9" customHeight="1"/>
    <row r="25" spans="1:10" ht="25.15" customHeight="1">
      <c r="A25" s="232" t="s">
        <v>220</v>
      </c>
      <c r="B25" s="232"/>
      <c r="C25" s="232"/>
      <c r="D25" s="232"/>
      <c r="E25" s="116"/>
    </row>
    <row r="26" spans="1:10" ht="26.85" customHeight="1">
      <c r="A26" s="124" t="s">
        <v>221</v>
      </c>
    </row>
    <row r="27" spans="1:10" ht="17.649999999999999" customHeight="1">
      <c r="A27" s="137"/>
      <c r="B27" s="268" t="s">
        <v>222</v>
      </c>
      <c r="C27" s="269"/>
      <c r="D27" s="270"/>
      <c r="E27" s="264"/>
      <c r="F27" s="264"/>
      <c r="G27" s="264"/>
      <c r="H27" s="264"/>
      <c r="I27" s="264"/>
      <c r="J27" s="264"/>
    </row>
    <row r="28" spans="1:10" ht="17.649999999999999" customHeight="1">
      <c r="A28" s="137"/>
      <c r="B28" s="228" t="s">
        <v>223</v>
      </c>
      <c r="C28" s="228"/>
      <c r="D28" s="228"/>
      <c r="E28" s="264"/>
      <c r="F28" s="264"/>
      <c r="G28" s="264"/>
      <c r="H28" s="264"/>
      <c r="I28" s="264"/>
      <c r="J28" s="264"/>
    </row>
    <row r="29" spans="1:10" ht="17.649999999999999" customHeight="1">
      <c r="A29" s="137"/>
      <c r="B29" s="268" t="s">
        <v>224</v>
      </c>
      <c r="C29" s="269"/>
      <c r="D29" s="270"/>
      <c r="E29" s="264"/>
      <c r="F29" s="264"/>
      <c r="G29" s="264"/>
      <c r="H29" s="264"/>
      <c r="I29" s="264"/>
      <c r="J29" s="264"/>
    </row>
    <row r="30" spans="1:10" ht="17.649999999999999" customHeight="1">
      <c r="A30" s="137"/>
      <c r="B30" s="228" t="s">
        <v>225</v>
      </c>
      <c r="C30" s="228"/>
      <c r="D30" s="228"/>
      <c r="E30" s="264"/>
      <c r="F30" s="264"/>
      <c r="G30" s="264"/>
      <c r="H30" s="264"/>
      <c r="I30" s="264"/>
      <c r="J30" s="264"/>
    </row>
    <row r="31" spans="1:10" ht="17.649999999999999" customHeight="1">
      <c r="A31" s="232" t="s">
        <v>226</v>
      </c>
      <c r="B31" s="232"/>
      <c r="C31" s="230"/>
      <c r="D31" s="230"/>
      <c r="E31" s="230"/>
      <c r="F31" s="230"/>
      <c r="G31" s="230"/>
      <c r="H31" s="230"/>
      <c r="I31" s="230"/>
      <c r="J31" s="230"/>
    </row>
    <row r="32" spans="1:10" ht="14.1" customHeight="1">
      <c r="A32" s="87"/>
      <c r="C32" s="119"/>
    </row>
    <row r="33" spans="1:10" ht="31.35" customHeight="1">
      <c r="A33" s="232" t="s">
        <v>227</v>
      </c>
      <c r="B33" s="232"/>
      <c r="C33" s="232"/>
      <c r="D33" s="232"/>
      <c r="E33" s="137"/>
      <c r="F33" s="125" t="s">
        <v>228</v>
      </c>
      <c r="G33" s="230"/>
      <c r="H33" s="230"/>
      <c r="I33" s="230"/>
      <c r="J33" s="230"/>
    </row>
    <row r="34" spans="1:10" ht="9.4" customHeight="1">
      <c r="A34" s="87"/>
      <c r="B34" s="126"/>
      <c r="E34" s="127"/>
      <c r="F34" s="26"/>
      <c r="G34" s="119"/>
    </row>
    <row r="35" spans="1:10" ht="26.85" customHeight="1">
      <c r="A35" s="275" t="s">
        <v>229</v>
      </c>
      <c r="B35" s="275"/>
      <c r="C35" s="275"/>
      <c r="D35" s="275"/>
      <c r="E35" s="275"/>
      <c r="F35" s="275"/>
      <c r="G35" s="275"/>
      <c r="H35" s="275"/>
      <c r="I35" s="275"/>
      <c r="J35" s="275"/>
    </row>
    <row r="36" spans="1:10" ht="26.85" customHeight="1">
      <c r="A36" s="137"/>
      <c r="B36" s="122" t="s">
        <v>230</v>
      </c>
      <c r="C36" s="264"/>
      <c r="D36" s="264"/>
      <c r="E36" s="264"/>
      <c r="F36" s="264"/>
      <c r="G36" s="264"/>
      <c r="H36" s="264"/>
      <c r="I36" s="264"/>
      <c r="J36" s="264"/>
    </row>
    <row r="1048576" ht="12.75" customHeight="1"/>
  </sheetData>
  <sheetProtection sheet="1" selectLockedCells="1"/>
  <mergeCells count="42">
    <mergeCell ref="A1:B1"/>
    <mergeCell ref="C1:J1"/>
    <mergeCell ref="A2:J2"/>
    <mergeCell ref="A3:B3"/>
    <mergeCell ref="C3:J3"/>
    <mergeCell ref="A5:D5"/>
    <mergeCell ref="A6:E6"/>
    <mergeCell ref="B7:C7"/>
    <mergeCell ref="F7:J7"/>
    <mergeCell ref="B8:C8"/>
    <mergeCell ref="F8:J8"/>
    <mergeCell ref="A9:C9"/>
    <mergeCell ref="D9:E9"/>
    <mergeCell ref="F9:J9"/>
    <mergeCell ref="A10:J10"/>
    <mergeCell ref="A11:J11"/>
    <mergeCell ref="A12:F12"/>
    <mergeCell ref="E13:F13"/>
    <mergeCell ref="H13:I13"/>
    <mergeCell ref="A15:C15"/>
    <mergeCell ref="D15:J15"/>
    <mergeCell ref="A16:J16"/>
    <mergeCell ref="A17:J17"/>
    <mergeCell ref="A18:J18"/>
    <mergeCell ref="A19:J19"/>
    <mergeCell ref="A21:J21"/>
    <mergeCell ref="A23:J23"/>
    <mergeCell ref="A25:D25"/>
    <mergeCell ref="B28:D28"/>
    <mergeCell ref="E28:J28"/>
    <mergeCell ref="B27:D27"/>
    <mergeCell ref="E27:J27"/>
    <mergeCell ref="C36:J36"/>
    <mergeCell ref="B30:D30"/>
    <mergeCell ref="E30:J30"/>
    <mergeCell ref="A31:B31"/>
    <mergeCell ref="C31:J31"/>
    <mergeCell ref="B29:D29"/>
    <mergeCell ref="E29:J29"/>
    <mergeCell ref="A33:D33"/>
    <mergeCell ref="G33:J33"/>
    <mergeCell ref="A35:J35"/>
  </mergeCells>
  <dataValidations count="3">
    <dataValidation type="list" operator="equal" allowBlank="1" showErrorMessage="1" sqref="E13:E14" xr:uid="{00000000-0002-0000-0C00-000000000000}">
      <formula1>"Familial,Adultes uniquement,Enfants uniquement,"</formula1>
      <formula2>0</formula2>
    </dataValidation>
    <dataValidation type="list" operator="equal" allowBlank="1" showErrorMessage="1" sqref="H13:H14" xr:uid="{00000000-0002-0000-0C00-000001000000}">
      <formula1>"Adhérents uniquement,Ouvert à tous"</formula1>
      <formula2>0</formula2>
    </dataValidation>
    <dataValidation type="list" operator="equal" allowBlank="1" showErrorMessage="1" sqref="A27:A30 E33:E34 H35 A36" xr:uid="{00000000-0002-0000-0C00-000002000000}">
      <formula1>"OUI,NON"</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9CCFF"/>
    <pageSetUpPr fitToPage="1"/>
  </sheetPr>
  <dimension ref="A1:AMK31"/>
  <sheetViews>
    <sheetView topLeftCell="A10" zoomScale="110" zoomScaleNormal="110" workbookViewId="0">
      <selection activeCell="E11" sqref="E11"/>
    </sheetView>
  </sheetViews>
  <sheetFormatPr defaultColWidth="9.140625" defaultRowHeight="13.15"/>
  <cols>
    <col min="1" max="1" width="50" style="88" customWidth="1"/>
    <col min="2" max="2" width="12.28515625" style="88" customWidth="1"/>
    <col min="3" max="3" width="5.42578125" style="88" customWidth="1"/>
    <col min="4" max="4" width="53" style="88" customWidth="1"/>
    <col min="5" max="5" width="11.5703125" style="88"/>
    <col min="6" max="1025" width="11.5703125" style="89"/>
  </cols>
  <sheetData>
    <row r="1" spans="1:11" ht="44.85" customHeight="1">
      <c r="A1" s="55" t="s">
        <v>250</v>
      </c>
      <c r="B1" s="260" t="s">
        <v>251</v>
      </c>
      <c r="C1" s="260"/>
      <c r="D1" s="260"/>
      <c r="E1" s="260"/>
      <c r="F1" s="24"/>
      <c r="G1" s="24"/>
      <c r="H1" s="24"/>
      <c r="I1" s="24"/>
      <c r="J1" s="24"/>
      <c r="K1" s="24"/>
    </row>
    <row r="2" spans="1:11" ht="27.4" customHeight="1">
      <c r="A2" s="128">
        <f>'Informations générales'!B8</f>
        <v>0</v>
      </c>
      <c r="B2" s="276">
        <f>'Projet 2'!C3</f>
        <v>0</v>
      </c>
      <c r="C2" s="276"/>
      <c r="D2" s="276"/>
      <c r="E2" s="276"/>
    </row>
    <row r="3" spans="1:11" s="113" customFormat="1" ht="21.2" customHeight="1">
      <c r="A3" s="94" t="s">
        <v>138</v>
      </c>
      <c r="B3" s="94" t="s">
        <v>139</v>
      </c>
      <c r="C3" s="256"/>
      <c r="D3" s="94" t="s">
        <v>140</v>
      </c>
      <c r="E3" s="94" t="s">
        <v>141</v>
      </c>
    </row>
    <row r="4" spans="1:11" s="113" customFormat="1" ht="28.35" customHeight="1">
      <c r="A4" s="250" t="s">
        <v>142</v>
      </c>
      <c r="B4" s="250"/>
      <c r="C4" s="256"/>
      <c r="D4" s="250" t="s">
        <v>143</v>
      </c>
      <c r="E4" s="250"/>
    </row>
    <row r="5" spans="1:11" s="113" customFormat="1" ht="28.35" customHeight="1">
      <c r="A5" s="95" t="s">
        <v>144</v>
      </c>
      <c r="B5" s="95">
        <f>SUM('BP Projet 2'!B6:B8)</f>
        <v>0</v>
      </c>
      <c r="C5" s="256"/>
      <c r="D5" s="95" t="s">
        <v>145</v>
      </c>
      <c r="E5" s="96">
        <v>0</v>
      </c>
    </row>
    <row r="6" spans="1:11" s="113" customFormat="1" ht="28.35" customHeight="1">
      <c r="A6" s="97" t="s">
        <v>146</v>
      </c>
      <c r="B6" s="98">
        <v>0</v>
      </c>
      <c r="C6" s="256"/>
      <c r="D6" s="99"/>
      <c r="E6" s="99"/>
    </row>
    <row r="7" spans="1:11" s="113" customFormat="1" ht="28.35" customHeight="1">
      <c r="A7" s="97" t="s">
        <v>147</v>
      </c>
      <c r="B7" s="98">
        <v>0</v>
      </c>
      <c r="C7" s="256"/>
      <c r="D7" s="95" t="s">
        <v>148</v>
      </c>
      <c r="E7" s="95">
        <f>E8+E12+E16+E20++E22</f>
        <v>0</v>
      </c>
    </row>
    <row r="8" spans="1:11" s="113" customFormat="1" ht="28.35" customHeight="1">
      <c r="A8" s="97" t="s">
        <v>149</v>
      </c>
      <c r="B8" s="98">
        <v>0</v>
      </c>
      <c r="C8" s="256"/>
      <c r="D8" s="100" t="s">
        <v>150</v>
      </c>
      <c r="E8" s="100">
        <f>'BP Projet 2'!E9+'BP Projet 2'!E10</f>
        <v>0</v>
      </c>
    </row>
    <row r="9" spans="1:11" s="113" customFormat="1" ht="28.35" customHeight="1">
      <c r="A9" s="95" t="s">
        <v>151</v>
      </c>
      <c r="B9" s="95">
        <f>'BP Projet 2'!B10+'BP Projet 2'!B11+'BP Projet 2'!B12+'BP Projet 2'!B13</f>
        <v>0</v>
      </c>
      <c r="C9" s="256"/>
      <c r="D9" s="98"/>
      <c r="E9" s="98"/>
    </row>
    <row r="10" spans="1:11" s="113" customFormat="1" ht="28.35" customHeight="1">
      <c r="A10" s="97" t="s">
        <v>152</v>
      </c>
      <c r="B10" s="98">
        <v>0</v>
      </c>
      <c r="C10" s="256"/>
      <c r="D10" s="98"/>
      <c r="E10" s="98"/>
    </row>
    <row r="11" spans="1:11" s="113" customFormat="1" ht="28.35" customHeight="1">
      <c r="A11" s="97" t="s">
        <v>153</v>
      </c>
      <c r="B11" s="98">
        <v>0</v>
      </c>
      <c r="C11" s="256"/>
      <c r="D11" s="97"/>
      <c r="E11" s="101"/>
    </row>
    <row r="12" spans="1:11" s="113" customFormat="1" ht="28.35" customHeight="1">
      <c r="A12" s="97" t="s">
        <v>154</v>
      </c>
      <c r="B12" s="98">
        <v>0</v>
      </c>
      <c r="C12" s="256"/>
      <c r="D12" s="100" t="s">
        <v>155</v>
      </c>
      <c r="E12" s="100">
        <f>'BP Projet 2'!E13+'BP Projet 2'!E14</f>
        <v>0</v>
      </c>
    </row>
    <row r="13" spans="1:11" s="113" customFormat="1" ht="28.35" customHeight="1">
      <c r="A13" s="97" t="s">
        <v>156</v>
      </c>
      <c r="B13" s="98">
        <v>0</v>
      </c>
      <c r="C13" s="256"/>
      <c r="D13" s="97" t="s">
        <v>157</v>
      </c>
      <c r="E13" s="98">
        <v>0</v>
      </c>
    </row>
    <row r="14" spans="1:11" s="113" customFormat="1" ht="28.35" customHeight="1">
      <c r="A14" s="95" t="s">
        <v>158</v>
      </c>
      <c r="B14" s="95">
        <f>'BP Projet 2'!B15+'BP Projet 2'!B16+'BP Projet 2'!B17+'BP Projet 2'!B18</f>
        <v>0</v>
      </c>
      <c r="C14" s="256"/>
      <c r="D14" s="101" t="s">
        <v>159</v>
      </c>
      <c r="E14" s="98">
        <v>0</v>
      </c>
    </row>
    <row r="15" spans="1:11" s="113" customFormat="1" ht="28.35" customHeight="1">
      <c r="A15" s="97" t="s">
        <v>160</v>
      </c>
      <c r="B15" s="98">
        <v>0</v>
      </c>
      <c r="C15" s="256"/>
      <c r="D15" s="97"/>
      <c r="E15" s="97"/>
    </row>
    <row r="16" spans="1:11" s="113" customFormat="1" ht="28.35" customHeight="1">
      <c r="A16" s="97" t="s">
        <v>161</v>
      </c>
      <c r="B16" s="98">
        <v>0</v>
      </c>
      <c r="C16" s="256"/>
      <c r="D16" s="100" t="s">
        <v>162</v>
      </c>
      <c r="E16" s="102">
        <f>'BP Projet 2'!E17+'BP Projet 2'!E18</f>
        <v>0</v>
      </c>
    </row>
    <row r="17" spans="1:5" s="113" customFormat="1" ht="28.35" customHeight="1">
      <c r="A17" s="97" t="s">
        <v>163</v>
      </c>
      <c r="B17" s="98">
        <v>0</v>
      </c>
      <c r="C17" s="256"/>
      <c r="D17" s="97" t="s">
        <v>164</v>
      </c>
      <c r="E17" s="98">
        <v>0</v>
      </c>
    </row>
    <row r="18" spans="1:5" s="113" customFormat="1" ht="28.35" customHeight="1">
      <c r="A18" s="97" t="s">
        <v>156</v>
      </c>
      <c r="B18" s="98">
        <v>0</v>
      </c>
      <c r="C18" s="256"/>
      <c r="D18" s="101" t="s">
        <v>165</v>
      </c>
      <c r="E18" s="98">
        <v>0</v>
      </c>
    </row>
    <row r="19" spans="1:5" s="113" customFormat="1" ht="28.35" customHeight="1">
      <c r="A19" s="95" t="s">
        <v>166</v>
      </c>
      <c r="B19" s="95">
        <f>'BP Projet 2'!B20+'BP Projet 2'!B21</f>
        <v>0</v>
      </c>
      <c r="C19" s="256"/>
      <c r="D19" s="97"/>
      <c r="E19" s="97"/>
    </row>
    <row r="20" spans="1:5" s="113" customFormat="1" ht="28.35" customHeight="1">
      <c r="A20" s="97" t="s">
        <v>167</v>
      </c>
      <c r="B20" s="98">
        <v>0</v>
      </c>
      <c r="C20" s="256"/>
      <c r="D20" s="100" t="s">
        <v>168</v>
      </c>
      <c r="E20" s="103">
        <v>0</v>
      </c>
    </row>
    <row r="21" spans="1:5" s="113" customFormat="1" ht="28.35" customHeight="1">
      <c r="A21" s="97" t="s">
        <v>156</v>
      </c>
      <c r="B21" s="98">
        <v>0</v>
      </c>
      <c r="C21" s="256"/>
      <c r="D21" s="257" t="s">
        <v>169</v>
      </c>
      <c r="E21" s="258"/>
    </row>
    <row r="22" spans="1:5" s="113" customFormat="1" ht="28.35" customHeight="1">
      <c r="A22" s="95" t="s">
        <v>170</v>
      </c>
      <c r="B22" s="95">
        <f>'BP Projet 2'!B23+'BP Projet 2'!B24+'BP Projet 2'!B25</f>
        <v>0</v>
      </c>
      <c r="C22" s="256"/>
      <c r="D22" s="100" t="s">
        <v>171</v>
      </c>
      <c r="E22" s="103">
        <v>0</v>
      </c>
    </row>
    <row r="23" spans="1:5" s="113" customFormat="1" ht="28.35" customHeight="1">
      <c r="A23" s="97" t="s">
        <v>172</v>
      </c>
      <c r="B23" s="98">
        <v>0</v>
      </c>
      <c r="C23" s="256"/>
      <c r="D23" s="257" t="s">
        <v>169</v>
      </c>
      <c r="E23" s="258"/>
    </row>
    <row r="24" spans="1:5" s="113" customFormat="1" ht="28.35" customHeight="1">
      <c r="A24" s="97" t="s">
        <v>173</v>
      </c>
      <c r="B24" s="98">
        <v>0</v>
      </c>
      <c r="C24" s="256"/>
      <c r="D24" s="104"/>
      <c r="E24" s="99"/>
    </row>
    <row r="25" spans="1:5" s="113" customFormat="1" ht="28.35" customHeight="1">
      <c r="A25" s="97" t="s">
        <v>174</v>
      </c>
      <c r="B25" s="98">
        <v>0</v>
      </c>
      <c r="C25" s="256"/>
      <c r="D25" s="104"/>
      <c r="E25" s="99"/>
    </row>
    <row r="26" spans="1:5" s="113" customFormat="1" ht="28.35" customHeight="1">
      <c r="A26" s="105" t="s">
        <v>175</v>
      </c>
      <c r="B26" s="96">
        <v>0</v>
      </c>
      <c r="C26" s="256"/>
      <c r="D26" s="95" t="s">
        <v>176</v>
      </c>
      <c r="E26" s="96">
        <v>0</v>
      </c>
    </row>
    <row r="27" spans="1:5" s="113" customFormat="1" ht="28.35" customHeight="1">
      <c r="A27" s="95" t="s">
        <v>177</v>
      </c>
      <c r="B27" s="96">
        <v>0</v>
      </c>
      <c r="C27" s="256"/>
      <c r="D27" s="97" t="s">
        <v>178</v>
      </c>
      <c r="E27" s="98">
        <v>0</v>
      </c>
    </row>
    <row r="28" spans="1:5" s="113" customFormat="1" ht="28.35" customHeight="1">
      <c r="A28" s="95" t="s">
        <v>179</v>
      </c>
      <c r="B28" s="96">
        <v>0</v>
      </c>
      <c r="C28" s="256"/>
      <c r="D28" s="95" t="s">
        <v>180</v>
      </c>
      <c r="E28" s="96">
        <v>0</v>
      </c>
    </row>
    <row r="29" spans="1:5" s="113" customFormat="1" ht="28.35" customHeight="1">
      <c r="A29" s="95" t="s">
        <v>181</v>
      </c>
      <c r="B29" s="96">
        <v>0</v>
      </c>
      <c r="C29" s="256"/>
      <c r="D29" s="95" t="s">
        <v>182</v>
      </c>
      <c r="E29" s="96">
        <v>0</v>
      </c>
    </row>
    <row r="30" spans="1:5" s="113" customFormat="1" ht="28.35" customHeight="1">
      <c r="A30" s="106" t="s">
        <v>183</v>
      </c>
      <c r="B30" s="106">
        <f>'BP Projet 2'!B29+'BP Projet 2'!B28+'BP Projet 2'!B27+'BP Projet 2'!B26+'BP Projet 2'!B22+'BP Projet 2'!B19+'BP Projet 2'!B14+'BP Projet 2'!B9+'BP Projet 2'!B5</f>
        <v>0</v>
      </c>
      <c r="C30" s="256"/>
      <c r="D30" s="106" t="s">
        <v>184</v>
      </c>
      <c r="E30" s="106">
        <f>'BP Projet 2'!E29+'BP Projet 2'!E28+'BP Projet 2'!E26+'BP Projet 2'!E7+'BP Projet 2'!E5</f>
        <v>0</v>
      </c>
    </row>
    <row r="31" spans="1:5" s="113" customFormat="1" ht="28.35" customHeight="1">
      <c r="A31" s="259" t="s">
        <v>200</v>
      </c>
      <c r="B31" s="259"/>
      <c r="C31" s="259"/>
      <c r="D31" s="259"/>
      <c r="E31" s="259"/>
    </row>
  </sheetData>
  <sheetProtection sheet="1" selectLockedCells="1"/>
  <mergeCells count="8">
    <mergeCell ref="A31:E31"/>
    <mergeCell ref="B1:E1"/>
    <mergeCell ref="B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0099"/>
    <pageSetUpPr fitToPage="1"/>
  </sheetPr>
  <dimension ref="A1:AMK1048576"/>
  <sheetViews>
    <sheetView zoomScale="110" zoomScaleNormal="110" workbookViewId="0">
      <selection activeCell="D10" sqref="D10"/>
    </sheetView>
  </sheetViews>
  <sheetFormatPr defaultColWidth="9.140625" defaultRowHeight="13.15"/>
  <cols>
    <col min="1" max="1" width="49.140625" style="88" customWidth="1"/>
    <col min="2" max="2" width="12.42578125" style="88" customWidth="1"/>
    <col min="3" max="3" width="4.140625" style="88" customWidth="1"/>
    <col min="4" max="4" width="51.42578125" style="88" customWidth="1"/>
    <col min="5" max="5" width="12.85546875" style="88" customWidth="1"/>
    <col min="6" max="1025" width="11.5703125" style="89"/>
  </cols>
  <sheetData>
    <row r="1" spans="1:11" ht="44.85" customHeight="1">
      <c r="A1" s="55" t="s">
        <v>252</v>
      </c>
      <c r="B1" s="277" t="s">
        <v>253</v>
      </c>
      <c r="C1" s="277"/>
      <c r="D1" s="277"/>
      <c r="E1" s="277"/>
      <c r="F1" s="24"/>
      <c r="G1" s="24"/>
      <c r="H1" s="24"/>
      <c r="I1" s="24"/>
      <c r="J1" s="24"/>
      <c r="K1" s="24"/>
    </row>
    <row r="2" spans="1:11" ht="17.25" customHeight="1">
      <c r="A2" s="90">
        <f>'Informations générales'!B8</f>
        <v>0</v>
      </c>
      <c r="B2" s="130"/>
      <c r="C2" s="93"/>
      <c r="D2" s="245">
        <f>'Projet 2'!C3</f>
        <v>0</v>
      </c>
      <c r="E2" s="245"/>
    </row>
    <row r="3" spans="1:11" ht="20.45" customHeight="1">
      <c r="A3" s="94" t="s">
        <v>138</v>
      </c>
      <c r="B3" s="94" t="s">
        <v>139</v>
      </c>
      <c r="C3" s="256"/>
      <c r="D3" s="94" t="s">
        <v>140</v>
      </c>
      <c r="E3" s="94" t="s">
        <v>141</v>
      </c>
    </row>
    <row r="4" spans="1:11" ht="20.45" customHeight="1">
      <c r="A4" s="250" t="s">
        <v>142</v>
      </c>
      <c r="B4" s="250"/>
      <c r="C4" s="256"/>
      <c r="D4" s="250" t="s">
        <v>143</v>
      </c>
      <c r="E4" s="250"/>
    </row>
    <row r="5" spans="1:11" ht="26.65" customHeight="1">
      <c r="A5" s="95" t="s">
        <v>144</v>
      </c>
      <c r="B5" s="95">
        <f>SUM('BR Projet 2'!B6:B8)</f>
        <v>0</v>
      </c>
      <c r="C5" s="256"/>
      <c r="D5" s="95" t="s">
        <v>145</v>
      </c>
      <c r="E5" s="131">
        <v>0</v>
      </c>
    </row>
    <row r="6" spans="1:11" ht="26.65" customHeight="1">
      <c r="A6" s="97" t="s">
        <v>146</v>
      </c>
      <c r="B6" s="132">
        <v>0</v>
      </c>
      <c r="C6" s="256"/>
      <c r="D6" s="99"/>
      <c r="E6" s="99"/>
    </row>
    <row r="7" spans="1:11" ht="26.65" customHeight="1">
      <c r="A7" s="97" t="s">
        <v>147</v>
      </c>
      <c r="B7" s="132">
        <v>0</v>
      </c>
      <c r="C7" s="256"/>
      <c r="D7" s="95" t="s">
        <v>148</v>
      </c>
      <c r="E7" s="95">
        <f>E8+E12+E16+E20++E22</f>
        <v>0</v>
      </c>
    </row>
    <row r="8" spans="1:11" ht="26.65" customHeight="1">
      <c r="A8" s="97" t="s">
        <v>149</v>
      </c>
      <c r="B8" s="132">
        <v>0</v>
      </c>
      <c r="C8" s="256"/>
      <c r="D8" s="100" t="s">
        <v>150</v>
      </c>
      <c r="E8" s="141">
        <f>'BR Projet 2'!E9+'BR Projet 2'!E10</f>
        <v>0</v>
      </c>
    </row>
    <row r="9" spans="1:11" ht="26.65" customHeight="1">
      <c r="A9" s="95" t="s">
        <v>151</v>
      </c>
      <c r="B9" s="95">
        <f>'BR Projet 2'!B10+'BR Projet 2'!B11+'BR Projet 2'!B12+'BR Projet 2'!B13</f>
        <v>0</v>
      </c>
      <c r="C9" s="256"/>
      <c r="D9" s="132"/>
      <c r="E9" s="132">
        <v>0</v>
      </c>
    </row>
    <row r="10" spans="1:11" ht="26.65" customHeight="1">
      <c r="A10" s="97" t="s">
        <v>152</v>
      </c>
      <c r="B10" s="132">
        <v>0</v>
      </c>
      <c r="C10" s="256"/>
      <c r="D10" s="132"/>
      <c r="E10" s="132">
        <v>0</v>
      </c>
    </row>
    <row r="11" spans="1:11" ht="26.65" customHeight="1">
      <c r="A11" s="97" t="s">
        <v>153</v>
      </c>
      <c r="B11" s="132">
        <v>0</v>
      </c>
      <c r="C11" s="256"/>
      <c r="D11" s="97"/>
      <c r="E11" s="101"/>
    </row>
    <row r="12" spans="1:11" ht="26.65" customHeight="1">
      <c r="A12" s="97" t="s">
        <v>154</v>
      </c>
      <c r="B12" s="132">
        <v>0</v>
      </c>
      <c r="C12" s="256"/>
      <c r="D12" s="100" t="s">
        <v>155</v>
      </c>
      <c r="E12" s="141">
        <f>'BR Projet 2'!E13+'BR Projet 2'!E14</f>
        <v>0</v>
      </c>
    </row>
    <row r="13" spans="1:11" ht="26.65" customHeight="1">
      <c r="A13" s="97" t="s">
        <v>156</v>
      </c>
      <c r="B13" s="132">
        <v>0</v>
      </c>
      <c r="C13" s="256"/>
      <c r="D13" s="97" t="s">
        <v>157</v>
      </c>
      <c r="E13" s="132">
        <v>0</v>
      </c>
    </row>
    <row r="14" spans="1:11" ht="26.65" customHeight="1">
      <c r="A14" s="95" t="s">
        <v>158</v>
      </c>
      <c r="B14" s="95">
        <f>'BR Projet 2'!B15+'BR Projet 2'!B16+'BR Projet 2'!B17+'BR Projet 2'!B18</f>
        <v>0</v>
      </c>
      <c r="C14" s="256"/>
      <c r="D14" s="101" t="s">
        <v>159</v>
      </c>
      <c r="E14" s="132">
        <v>0</v>
      </c>
    </row>
    <row r="15" spans="1:11" ht="26.65" customHeight="1">
      <c r="A15" s="97" t="s">
        <v>160</v>
      </c>
      <c r="B15" s="132">
        <v>0</v>
      </c>
      <c r="C15" s="256"/>
      <c r="D15" s="97"/>
      <c r="E15" s="97"/>
    </row>
    <row r="16" spans="1:11" ht="26.65" customHeight="1">
      <c r="A16" s="97" t="s">
        <v>161</v>
      </c>
      <c r="B16" s="132">
        <v>0</v>
      </c>
      <c r="C16" s="256"/>
      <c r="D16" s="100" t="s">
        <v>162</v>
      </c>
      <c r="E16" s="102">
        <f>'BR Projet 2'!E17+'BR Projet 2'!E18</f>
        <v>0</v>
      </c>
    </row>
    <row r="17" spans="1:8" ht="26.65" customHeight="1">
      <c r="A17" s="97" t="s">
        <v>163</v>
      </c>
      <c r="B17" s="132">
        <v>0</v>
      </c>
      <c r="C17" s="256"/>
      <c r="D17" s="97" t="s">
        <v>164</v>
      </c>
      <c r="E17" s="132">
        <v>0</v>
      </c>
    </row>
    <row r="18" spans="1:8" ht="26.65" customHeight="1">
      <c r="A18" s="97" t="s">
        <v>156</v>
      </c>
      <c r="B18" s="132">
        <v>0</v>
      </c>
      <c r="C18" s="256"/>
      <c r="D18" s="101" t="s">
        <v>165</v>
      </c>
      <c r="E18" s="132">
        <v>0</v>
      </c>
    </row>
    <row r="19" spans="1:8" ht="26.65" customHeight="1">
      <c r="A19" s="95" t="s">
        <v>166</v>
      </c>
      <c r="B19" s="95">
        <f>'BR Projet 2'!B20+'BR Projet 2'!B21</f>
        <v>0</v>
      </c>
      <c r="C19" s="256"/>
      <c r="D19" s="97"/>
      <c r="E19" s="97"/>
    </row>
    <row r="20" spans="1:8" ht="26.65" customHeight="1">
      <c r="A20" s="97" t="s">
        <v>167</v>
      </c>
      <c r="B20" s="132"/>
      <c r="C20" s="256"/>
      <c r="D20" s="100" t="s">
        <v>168</v>
      </c>
      <c r="E20" s="135">
        <v>0</v>
      </c>
    </row>
    <row r="21" spans="1:8" ht="26.65" customHeight="1">
      <c r="A21" s="97" t="s">
        <v>156</v>
      </c>
      <c r="B21" s="132"/>
      <c r="C21" s="256"/>
      <c r="D21" s="257" t="s">
        <v>169</v>
      </c>
      <c r="E21" s="258"/>
    </row>
    <row r="22" spans="1:8" ht="26.65" customHeight="1">
      <c r="A22" s="95" t="s">
        <v>170</v>
      </c>
      <c r="B22" s="95">
        <f>'BR Projet 2'!B23+'BR Projet 2'!B24+'BR Projet 2'!B25</f>
        <v>0</v>
      </c>
      <c r="C22" s="256"/>
      <c r="D22" s="100" t="s">
        <v>171</v>
      </c>
      <c r="E22" s="135">
        <v>0</v>
      </c>
    </row>
    <row r="23" spans="1:8" ht="26.65" customHeight="1">
      <c r="A23" s="97" t="s">
        <v>172</v>
      </c>
      <c r="B23" s="132">
        <v>0</v>
      </c>
      <c r="C23" s="256"/>
      <c r="D23" s="257" t="s">
        <v>169</v>
      </c>
      <c r="E23" s="258"/>
    </row>
    <row r="24" spans="1:8" ht="26.65" customHeight="1">
      <c r="A24" s="97" t="s">
        <v>173</v>
      </c>
      <c r="B24" s="132">
        <v>0</v>
      </c>
      <c r="C24" s="256"/>
      <c r="D24" s="104"/>
      <c r="E24" s="99"/>
    </row>
    <row r="25" spans="1:8" ht="26.65" customHeight="1">
      <c r="A25" s="97" t="s">
        <v>174</v>
      </c>
      <c r="B25" s="132">
        <v>0</v>
      </c>
      <c r="C25" s="256"/>
      <c r="D25" s="104"/>
      <c r="E25" s="99"/>
    </row>
    <row r="26" spans="1:8" ht="26.65" customHeight="1">
      <c r="A26" s="105" t="s">
        <v>175</v>
      </c>
      <c r="B26" s="131">
        <v>0</v>
      </c>
      <c r="C26" s="256"/>
      <c r="D26" s="95" t="s">
        <v>176</v>
      </c>
      <c r="E26" s="131">
        <v>0</v>
      </c>
    </row>
    <row r="27" spans="1:8" ht="26.65" customHeight="1">
      <c r="A27" s="95" t="s">
        <v>177</v>
      </c>
      <c r="B27" s="131">
        <v>0</v>
      </c>
      <c r="C27" s="256"/>
      <c r="D27" s="97" t="s">
        <v>178</v>
      </c>
      <c r="E27" s="132">
        <v>0</v>
      </c>
    </row>
    <row r="28" spans="1:8" ht="26.65" customHeight="1">
      <c r="A28" s="95" t="s">
        <v>179</v>
      </c>
      <c r="B28" s="131">
        <v>0</v>
      </c>
      <c r="C28" s="256"/>
      <c r="D28" s="95" t="s">
        <v>180</v>
      </c>
      <c r="E28" s="131">
        <v>0</v>
      </c>
    </row>
    <row r="29" spans="1:8" ht="26.65" customHeight="1">
      <c r="A29" s="95" t="s">
        <v>181</v>
      </c>
      <c r="B29" s="131">
        <v>0</v>
      </c>
      <c r="C29" s="256"/>
      <c r="D29" s="95" t="s">
        <v>182</v>
      </c>
      <c r="E29" s="131">
        <v>0</v>
      </c>
    </row>
    <row r="30" spans="1:8" ht="29.1" customHeight="1">
      <c r="A30" s="106" t="s">
        <v>183</v>
      </c>
      <c r="B30" s="106">
        <f>'BR Projet 2'!B29+'BR Projet 2'!B28+'BR Projet 2'!B27+'BR Projet 2'!B26+'BR Projet 2'!B22+'BR Projet 2'!B19+'BR Projet 2'!B14+'BR Projet 2'!B9+'BR Projet 2'!B5</f>
        <v>0</v>
      </c>
      <c r="C30" s="256"/>
      <c r="D30" s="106" t="s">
        <v>184</v>
      </c>
      <c r="E30" s="106">
        <f>'BR Projet 2'!E29+'BR Projet 2'!E28+'BR Projet 2'!E26+'BR Projet 2'!E7+'BR Projet 2'!E5</f>
        <v>0</v>
      </c>
      <c r="H30" s="107">
        <f>'BR Projet 2'!E30-'BR Projet 2'!B30</f>
        <v>0</v>
      </c>
    </row>
    <row r="31" spans="1:8" s="111" customFormat="1" ht="29.1" customHeight="1">
      <c r="A31" s="108" t="s">
        <v>185</v>
      </c>
      <c r="B31" s="109" t="str">
        <f>IF('BR Projet 2'!E30-'BR Projet 2'!B30&gt;0,'BR Projet 2'!H30,"0")</f>
        <v>0</v>
      </c>
      <c r="C31" s="110"/>
      <c r="D31" s="108" t="s">
        <v>186</v>
      </c>
      <c r="E31" s="109" t="str">
        <f>IF('BR Projet 2'!E30-'BR Projet 2'!B30&lt;0,'BR Projet 2'!H30,"0")</f>
        <v>0</v>
      </c>
    </row>
    <row r="32" spans="1:8" ht="12.6" customHeight="1">
      <c r="A32" s="249"/>
      <c r="B32" s="249"/>
      <c r="C32" s="249"/>
      <c r="D32" s="249"/>
      <c r="E32" s="249"/>
    </row>
    <row r="33" spans="1:5" ht="29.1" customHeight="1">
      <c r="A33" s="250" t="s">
        <v>187</v>
      </c>
      <c r="B33" s="250"/>
      <c r="C33" s="250"/>
      <c r="D33" s="250"/>
      <c r="E33" s="250"/>
    </row>
    <row r="34" spans="1:5" ht="26.65" customHeight="1">
      <c r="A34" s="95" t="s">
        <v>188</v>
      </c>
      <c r="B34" s="95">
        <f>'BR Projet 2'!B35+'BR Projet 2'!B36+'BR Projet 2'!B37</f>
        <v>0</v>
      </c>
      <c r="C34" s="251"/>
      <c r="D34" s="95" t="s">
        <v>189</v>
      </c>
      <c r="E34" s="95">
        <f>'BR Projet 2'!E35+'BR Projet 2'!E36+'BR Projet 2'!E37</f>
        <v>0</v>
      </c>
    </row>
    <row r="35" spans="1:5" ht="26.65" customHeight="1">
      <c r="A35" s="97" t="s">
        <v>190</v>
      </c>
      <c r="B35" s="132">
        <v>0</v>
      </c>
      <c r="C35" s="251"/>
      <c r="D35" s="97" t="s">
        <v>191</v>
      </c>
      <c r="E35" s="134">
        <f>'BR Projet 2'!B37</f>
        <v>0</v>
      </c>
    </row>
    <row r="36" spans="1:5" ht="26.65" customHeight="1">
      <c r="A36" s="97" t="s">
        <v>192</v>
      </c>
      <c r="B36" s="132">
        <v>0</v>
      </c>
      <c r="C36" s="251"/>
      <c r="D36" s="97" t="s">
        <v>193</v>
      </c>
      <c r="E36" s="134">
        <f>'BR Projet 2'!B36</f>
        <v>0</v>
      </c>
    </row>
    <row r="37" spans="1:5" ht="26.65" customHeight="1">
      <c r="A37" s="97" t="s">
        <v>194</v>
      </c>
      <c r="B37" s="132">
        <v>0</v>
      </c>
      <c r="C37" s="251"/>
      <c r="D37" s="97" t="s">
        <v>195</v>
      </c>
      <c r="E37" s="134">
        <f>'BR Projet 2'!B35</f>
        <v>0</v>
      </c>
    </row>
    <row r="38" spans="1:5" ht="29.1" customHeight="1">
      <c r="A38" s="112" t="s">
        <v>196</v>
      </c>
      <c r="B38" s="112">
        <f>'BR Projet 2'!B34+'BR Projet 2'!B30+'BR Projet 2'!B31</f>
        <v>0</v>
      </c>
      <c r="C38" s="251"/>
      <c r="D38" s="112" t="s">
        <v>196</v>
      </c>
      <c r="E38" s="112">
        <f>'BR Projet 2'!E30-'BR Projet 2'!E31+'BR Projet 2'!E34</f>
        <v>0</v>
      </c>
    </row>
    <row r="39" spans="1:5" ht="29.85" customHeight="1">
      <c r="A39" s="252" t="s">
        <v>197</v>
      </c>
      <c r="B39" s="252"/>
      <c r="C39" s="252"/>
      <c r="D39" s="252"/>
      <c r="E39" s="252"/>
    </row>
    <row r="1048574" ht="12.75" customHeight="1"/>
    <row r="1048575" ht="12.75" customHeight="1"/>
    <row r="1048576" ht="12.75" customHeight="1"/>
  </sheetData>
  <sheetProtection sheet="1" objects="1" scenarios="1" selectLockedCells="1"/>
  <mergeCells count="11">
    <mergeCell ref="A32:E32"/>
    <mergeCell ref="A33:E33"/>
    <mergeCell ref="C34:C38"/>
    <mergeCell ref="A39:E39"/>
    <mergeCell ref="B1:E1"/>
    <mergeCell ref="D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99"/>
    <pageSetUpPr fitToPage="1"/>
  </sheetPr>
  <dimension ref="A1:AMK1048576"/>
  <sheetViews>
    <sheetView zoomScale="110" zoomScaleNormal="110" workbookViewId="0">
      <selection activeCell="G13" sqref="G13:H13"/>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11.5703125" style="24"/>
  </cols>
  <sheetData>
    <row r="1" spans="1:10" ht="42.75" customHeight="1">
      <c r="A1" s="260" t="s">
        <v>254</v>
      </c>
      <c r="B1" s="260"/>
      <c r="C1" s="261" t="s">
        <v>255</v>
      </c>
      <c r="D1" s="261"/>
      <c r="E1" s="261"/>
      <c r="F1" s="261"/>
      <c r="G1" s="261"/>
      <c r="H1" s="261"/>
      <c r="I1" s="261"/>
      <c r="J1" s="261"/>
    </row>
    <row r="2" spans="1:10" ht="20.45" customHeight="1">
      <c r="A2" s="245">
        <f>'Informations générales'!B8</f>
        <v>0</v>
      </c>
      <c r="B2" s="245"/>
      <c r="C2" s="245"/>
      <c r="D2" s="245"/>
      <c r="E2" s="245"/>
      <c r="F2" s="245"/>
      <c r="G2" s="245"/>
      <c r="H2" s="245"/>
      <c r="I2" s="245"/>
      <c r="J2" s="245"/>
    </row>
    <row r="3" spans="1:10" ht="22.35" customHeight="1">
      <c r="A3" s="262" t="s">
        <v>203</v>
      </c>
      <c r="B3" s="262"/>
      <c r="C3" s="278">
        <f>'Projet 2'!C3</f>
        <v>0</v>
      </c>
      <c r="D3" s="278"/>
      <c r="E3" s="278"/>
      <c r="F3" s="278"/>
      <c r="G3" s="278"/>
      <c r="H3" s="278"/>
      <c r="I3" s="278"/>
      <c r="J3" s="278"/>
    </row>
    <row r="4" spans="1:10" ht="8.65" customHeight="1"/>
    <row r="5" spans="1:10" ht="21.75" customHeight="1">
      <c r="A5" s="232" t="s">
        <v>238</v>
      </c>
      <c r="B5" s="232"/>
      <c r="C5" s="232"/>
      <c r="D5" s="232"/>
      <c r="E5" s="129">
        <v>0</v>
      </c>
      <c r="F5" s="142"/>
      <c r="G5" s="142"/>
      <c r="H5" s="142"/>
      <c r="I5" s="142"/>
    </row>
    <row r="6" spans="1:10" ht="28.35" customHeight="1">
      <c r="A6" s="232" t="s">
        <v>205</v>
      </c>
      <c r="B6" s="232"/>
      <c r="C6" s="232"/>
      <c r="D6" s="232"/>
      <c r="E6" s="232"/>
    </row>
    <row r="7" spans="1:10" ht="21" customHeight="1">
      <c r="A7" s="87" t="s">
        <v>206</v>
      </c>
      <c r="B7" s="230"/>
      <c r="C7" s="230"/>
      <c r="D7" s="87"/>
      <c r="E7" s="115" t="s">
        <v>207</v>
      </c>
      <c r="F7" s="230"/>
      <c r="G7" s="230"/>
      <c r="H7" s="230"/>
      <c r="I7" s="230"/>
      <c r="J7" s="230"/>
    </row>
    <row r="8" spans="1:10" ht="21" customHeight="1">
      <c r="A8" s="87" t="s">
        <v>208</v>
      </c>
      <c r="B8" s="230"/>
      <c r="C8" s="230"/>
      <c r="D8" s="87"/>
      <c r="E8" s="115" t="s">
        <v>209</v>
      </c>
      <c r="F8" s="230"/>
      <c r="G8" s="230"/>
      <c r="H8" s="230"/>
      <c r="I8" s="230"/>
      <c r="J8" s="230"/>
    </row>
    <row r="9" spans="1:10" ht="21" customHeight="1">
      <c r="A9" s="279"/>
      <c r="B9" s="279"/>
      <c r="C9" s="279"/>
      <c r="D9" s="266" t="s">
        <v>210</v>
      </c>
      <c r="E9" s="266"/>
      <c r="F9" s="230"/>
      <c r="G9" s="230"/>
      <c r="H9" s="230"/>
      <c r="I9" s="230"/>
      <c r="J9" s="230"/>
    </row>
    <row r="10" spans="1:10" ht="23.1" customHeight="1">
      <c r="A10" s="275" t="s">
        <v>256</v>
      </c>
      <c r="B10" s="275"/>
      <c r="C10" s="275"/>
      <c r="D10" s="275"/>
      <c r="E10" s="275"/>
      <c r="F10" s="275"/>
      <c r="G10" s="275"/>
      <c r="H10" s="275"/>
      <c r="I10" s="275"/>
      <c r="J10" s="275"/>
    </row>
    <row r="11" spans="1:10" ht="168.2" customHeight="1">
      <c r="A11" s="280"/>
      <c r="B11" s="280"/>
      <c r="C11" s="280"/>
      <c r="D11" s="280"/>
      <c r="E11" s="280"/>
      <c r="F11" s="280"/>
      <c r="G11" s="280"/>
      <c r="H11" s="280"/>
      <c r="I11" s="280"/>
      <c r="J11" s="280"/>
    </row>
    <row r="12" spans="1:10" ht="10.15" customHeight="1">
      <c r="A12" s="138"/>
      <c r="B12" s="139"/>
      <c r="C12" s="139"/>
      <c r="D12" s="139"/>
      <c r="E12" s="139"/>
      <c r="F12" s="139"/>
      <c r="G12" s="139"/>
      <c r="H12" s="139"/>
      <c r="I12" s="139"/>
      <c r="J12" s="139"/>
    </row>
    <row r="13" spans="1:10" ht="18.95" customHeight="1">
      <c r="A13" s="138"/>
      <c r="B13" s="139"/>
      <c r="C13" s="139"/>
      <c r="D13" s="139"/>
      <c r="E13" s="246" t="s">
        <v>240</v>
      </c>
      <c r="F13" s="246"/>
      <c r="G13" s="230"/>
      <c r="H13" s="230"/>
    </row>
    <row r="14" spans="1:10" ht="26.85" customHeight="1">
      <c r="A14" s="232" t="s">
        <v>241</v>
      </c>
      <c r="B14" s="232"/>
      <c r="C14" s="232"/>
      <c r="D14" s="232"/>
      <c r="E14" s="232"/>
      <c r="F14" s="232"/>
    </row>
    <row r="15" spans="1:10" ht="21.6" customHeight="1">
      <c r="A15" s="114" t="s">
        <v>213</v>
      </c>
      <c r="B15" s="75"/>
      <c r="D15" s="120" t="s">
        <v>214</v>
      </c>
      <c r="E15" s="229"/>
      <c r="F15" s="229"/>
      <c r="G15" s="121"/>
      <c r="H15" s="229"/>
      <c r="I15" s="229"/>
    </row>
    <row r="16" spans="1:10" s="26" customFormat="1" ht="9.4" customHeight="1">
      <c r="A16" s="119"/>
      <c r="D16" s="120"/>
      <c r="E16" s="119"/>
      <c r="G16" s="121"/>
      <c r="H16" s="119"/>
    </row>
    <row r="17" spans="1:10" ht="21.6" customHeight="1">
      <c r="A17" s="232" t="s">
        <v>215</v>
      </c>
      <c r="B17" s="232"/>
      <c r="C17" s="232"/>
      <c r="D17" s="230"/>
      <c r="E17" s="230"/>
      <c r="F17" s="230"/>
      <c r="G17" s="230"/>
      <c r="H17" s="230"/>
      <c r="I17" s="230"/>
      <c r="J17" s="230"/>
    </row>
    <row r="18" spans="1:10" ht="21.6" customHeight="1">
      <c r="A18" s="285" t="s">
        <v>242</v>
      </c>
      <c r="B18" s="285"/>
      <c r="C18" s="285"/>
      <c r="D18" s="285"/>
      <c r="E18" s="285"/>
      <c r="F18" s="285"/>
      <c r="G18" s="285"/>
      <c r="H18" s="285"/>
      <c r="I18" s="285"/>
      <c r="J18" s="285"/>
    </row>
    <row r="19" spans="1:10" ht="21.6" customHeight="1">
      <c r="A19" s="286"/>
      <c r="B19" s="286"/>
      <c r="C19" s="286"/>
      <c r="D19" s="286"/>
      <c r="E19" s="286"/>
      <c r="F19" s="286"/>
      <c r="G19" s="286"/>
      <c r="H19" s="286"/>
      <c r="I19" s="286"/>
      <c r="J19" s="286"/>
    </row>
    <row r="20" spans="1:10" ht="22.35" customHeight="1">
      <c r="A20" s="273" t="s">
        <v>243</v>
      </c>
      <c r="B20" s="273"/>
      <c r="C20" s="273"/>
      <c r="D20" s="273"/>
      <c r="E20" s="273"/>
      <c r="F20" s="273"/>
      <c r="G20" s="273"/>
      <c r="H20" s="273"/>
      <c r="I20" s="273"/>
      <c r="J20" s="273"/>
    </row>
    <row r="21" spans="1:10" ht="30.6" customHeight="1">
      <c r="A21" s="211"/>
      <c r="B21" s="211"/>
      <c r="C21" s="211"/>
      <c r="D21" s="211"/>
      <c r="E21" s="211"/>
      <c r="F21" s="211"/>
      <c r="G21" s="211"/>
      <c r="H21" s="211"/>
      <c r="I21" s="211"/>
      <c r="J21" s="211"/>
    </row>
    <row r="22" spans="1:10" s="24" customFormat="1" ht="7.9" customHeight="1"/>
    <row r="23" spans="1:10" ht="25.15" customHeight="1">
      <c r="A23" s="232" t="s">
        <v>244</v>
      </c>
      <c r="B23" s="232"/>
      <c r="C23" s="232"/>
      <c r="D23" s="232"/>
      <c r="E23" s="75"/>
    </row>
    <row r="24" spans="1:10" ht="26.85" customHeight="1">
      <c r="A24" s="124" t="s">
        <v>221</v>
      </c>
    </row>
    <row r="25" spans="1:10" ht="17.649999999999999" customHeight="1">
      <c r="A25" s="140"/>
      <c r="B25" s="268" t="s">
        <v>222</v>
      </c>
      <c r="C25" s="269"/>
      <c r="D25" s="270"/>
      <c r="E25" s="282"/>
      <c r="F25" s="283"/>
      <c r="G25" s="283"/>
      <c r="H25" s="283"/>
      <c r="I25" s="283"/>
      <c r="J25" s="284"/>
    </row>
    <row r="26" spans="1:10" ht="17.649999999999999" customHeight="1">
      <c r="A26" s="140"/>
      <c r="B26" s="228" t="s">
        <v>223</v>
      </c>
      <c r="C26" s="228"/>
      <c r="D26" s="228"/>
      <c r="E26" s="282"/>
      <c r="F26" s="283"/>
      <c r="G26" s="283"/>
      <c r="H26" s="283"/>
      <c r="I26" s="283"/>
      <c r="J26" s="284"/>
    </row>
    <row r="27" spans="1:10" ht="17.649999999999999" customHeight="1">
      <c r="A27" s="140"/>
      <c r="B27" s="268" t="s">
        <v>224</v>
      </c>
      <c r="C27" s="269"/>
      <c r="D27" s="270"/>
      <c r="E27" s="282"/>
      <c r="F27" s="283"/>
      <c r="G27" s="283"/>
      <c r="H27" s="283"/>
      <c r="I27" s="283"/>
      <c r="J27" s="284"/>
    </row>
    <row r="28" spans="1:10" ht="17.649999999999999" customHeight="1">
      <c r="A28" s="140"/>
      <c r="B28" s="228" t="s">
        <v>225</v>
      </c>
      <c r="C28" s="228"/>
      <c r="D28" s="228"/>
      <c r="E28" s="282"/>
      <c r="F28" s="283"/>
      <c r="G28" s="283"/>
      <c r="H28" s="283"/>
      <c r="I28" s="283"/>
      <c r="J28" s="284"/>
    </row>
    <row r="29" spans="1:10" ht="17.649999999999999" customHeight="1">
      <c r="A29" s="232" t="s">
        <v>226</v>
      </c>
      <c r="B29" s="232"/>
      <c r="C29" s="230"/>
      <c r="D29" s="230"/>
      <c r="E29" s="230"/>
      <c r="F29" s="230"/>
      <c r="G29" s="230"/>
      <c r="H29" s="230"/>
      <c r="I29" s="230"/>
      <c r="J29" s="230"/>
    </row>
    <row r="30" spans="1:10" ht="23.65" customHeight="1">
      <c r="A30" s="87"/>
      <c r="C30" s="119"/>
    </row>
    <row r="31" spans="1:10" ht="32.65" customHeight="1">
      <c r="A31" s="232" t="s">
        <v>245</v>
      </c>
      <c r="B31" s="232"/>
      <c r="C31" s="232"/>
      <c r="D31" s="232"/>
      <c r="E31" s="140"/>
      <c r="F31" s="125" t="s">
        <v>246</v>
      </c>
      <c r="G31" s="230"/>
      <c r="H31" s="230"/>
      <c r="I31" s="230"/>
      <c r="J31" s="230"/>
    </row>
    <row r="32" spans="1:10" ht="17.649999999999999" customHeight="1">
      <c r="A32" s="87"/>
      <c r="B32" s="126"/>
      <c r="E32" s="127"/>
      <c r="F32" s="26"/>
      <c r="G32" s="119"/>
    </row>
    <row r="33" spans="1:10" ht="36.6" customHeight="1">
      <c r="A33" s="275" t="s">
        <v>247</v>
      </c>
      <c r="B33" s="275"/>
      <c r="C33" s="275"/>
      <c r="D33" s="275"/>
      <c r="E33" s="275"/>
      <c r="F33" s="275"/>
      <c r="G33" s="275"/>
      <c r="H33" s="275"/>
      <c r="I33" s="275"/>
      <c r="J33" s="275"/>
    </row>
    <row r="34" spans="1:10" ht="26.85" customHeight="1">
      <c r="A34" s="140"/>
      <c r="B34" s="122" t="s">
        <v>230</v>
      </c>
      <c r="C34" s="230"/>
      <c r="D34" s="230"/>
      <c r="E34" s="230"/>
      <c r="F34" s="230"/>
      <c r="G34" s="230"/>
      <c r="H34" s="230"/>
      <c r="I34" s="230"/>
      <c r="J34" s="230"/>
    </row>
    <row r="1048574" ht="12.75" customHeight="1"/>
    <row r="1048575" ht="12.75" customHeight="1"/>
    <row r="1048576" ht="12.75" customHeight="1"/>
  </sheetData>
  <sheetProtection sheet="1" objects="1" scenarios="1" selectLockedCells="1"/>
  <mergeCells count="42">
    <mergeCell ref="A1:B1"/>
    <mergeCell ref="C1:J1"/>
    <mergeCell ref="A2:J2"/>
    <mergeCell ref="A3:B3"/>
    <mergeCell ref="C3:J3"/>
    <mergeCell ref="A5:D5"/>
    <mergeCell ref="A6:E6"/>
    <mergeCell ref="B7:C7"/>
    <mergeCell ref="F7:J7"/>
    <mergeCell ref="B8:C8"/>
    <mergeCell ref="F8:J8"/>
    <mergeCell ref="A9:C9"/>
    <mergeCell ref="D9:E9"/>
    <mergeCell ref="F9:J9"/>
    <mergeCell ref="A10:J10"/>
    <mergeCell ref="A11:J11"/>
    <mergeCell ref="E13:F13"/>
    <mergeCell ref="G13:H13"/>
    <mergeCell ref="A14:F14"/>
    <mergeCell ref="E15:F15"/>
    <mergeCell ref="H15:I15"/>
    <mergeCell ref="A17:C17"/>
    <mergeCell ref="D17:J17"/>
    <mergeCell ref="A18:J18"/>
    <mergeCell ref="A19:J19"/>
    <mergeCell ref="A20:J20"/>
    <mergeCell ref="A21:J21"/>
    <mergeCell ref="A23:D23"/>
    <mergeCell ref="B26:D26"/>
    <mergeCell ref="E26:J26"/>
    <mergeCell ref="B25:D25"/>
    <mergeCell ref="E25:J25"/>
    <mergeCell ref="C34:J34"/>
    <mergeCell ref="B28:D28"/>
    <mergeCell ref="E28:J28"/>
    <mergeCell ref="A29:B29"/>
    <mergeCell ref="C29:J29"/>
    <mergeCell ref="B27:D27"/>
    <mergeCell ref="E27:J27"/>
    <mergeCell ref="A31:D31"/>
    <mergeCell ref="G31:J31"/>
    <mergeCell ref="A33:J33"/>
  </mergeCells>
  <dataValidations count="4">
    <dataValidation type="list" operator="equal" allowBlank="1" showErrorMessage="1" sqref="E15:E16" xr:uid="{00000000-0002-0000-0E00-000000000000}">
      <formula1>"Familial,Adultes uniquement,Enfants uniquement,"</formula1>
      <formula2>0</formula2>
    </dataValidation>
    <dataValidation type="list" operator="equal" allowBlank="1" showErrorMessage="1" sqref="H15:H16" xr:uid="{00000000-0002-0000-0E00-000001000000}">
      <formula1>"Adhérents uniquement,Ouvert à tous"</formula1>
      <formula2>0</formula2>
    </dataValidation>
    <dataValidation type="list" operator="equal" allowBlank="1" showErrorMessage="1" sqref="A25:A28 E31:E32 H33 A34" xr:uid="{00000000-0002-0000-0E00-000002000000}">
      <formula1>"OUI,NON"</formula1>
      <formula2>0</formula2>
    </dataValidation>
    <dataValidation type="list" operator="equal" allowBlank="1" showErrorMessage="1" sqref="G13" xr:uid="{00000000-0002-0000-0E00-000003000000}">
      <formula1>"OUI,NON,PARTIELLEMENT"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EE38D-7B28-4EF4-9EDC-6F1953594199}">
  <sheetPr>
    <tabColor rgb="FF99CCFF"/>
    <pageSetUpPr fitToPage="1"/>
  </sheetPr>
  <dimension ref="A1:AMK1048576"/>
  <sheetViews>
    <sheetView topLeftCell="A17" zoomScale="110" zoomScaleNormal="110" workbookViewId="0">
      <selection activeCell="C1" sqref="C1:J1"/>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9.140625" style="24"/>
  </cols>
  <sheetData>
    <row r="1" spans="1:10" ht="50.45" customHeight="1">
      <c r="A1" s="243" t="s">
        <v>257</v>
      </c>
      <c r="B1" s="243"/>
      <c r="C1" s="261" t="s">
        <v>258</v>
      </c>
      <c r="D1" s="261"/>
      <c r="E1" s="261"/>
      <c r="F1" s="261"/>
      <c r="G1" s="261"/>
      <c r="H1" s="261"/>
      <c r="I1" s="261"/>
      <c r="J1" s="261"/>
    </row>
    <row r="2" spans="1:10" ht="19.7" customHeight="1">
      <c r="A2" s="245">
        <f>'Informations générales'!B8</f>
        <v>0</v>
      </c>
      <c r="B2" s="245"/>
      <c r="C2" s="245"/>
      <c r="D2" s="245"/>
      <c r="E2" s="245"/>
      <c r="F2" s="245"/>
      <c r="G2" s="245"/>
      <c r="H2" s="245"/>
      <c r="I2" s="245"/>
      <c r="J2" s="245"/>
    </row>
    <row r="3" spans="1:10" ht="22.35" customHeight="1">
      <c r="A3" s="262" t="s">
        <v>203</v>
      </c>
      <c r="B3" s="262"/>
      <c r="C3" s="263"/>
      <c r="D3" s="263"/>
      <c r="E3" s="263"/>
      <c r="F3" s="263"/>
      <c r="G3" s="263"/>
      <c r="H3" s="263"/>
      <c r="I3" s="263"/>
      <c r="J3" s="263"/>
    </row>
    <row r="4" spans="1:10" ht="8.65" customHeight="1"/>
    <row r="5" spans="1:10" ht="21.75" customHeight="1">
      <c r="A5" s="232" t="s">
        <v>204</v>
      </c>
      <c r="B5" s="232"/>
      <c r="C5" s="232"/>
      <c r="D5" s="232"/>
      <c r="E5" s="136"/>
    </row>
    <row r="6" spans="1:10" ht="28.35" customHeight="1">
      <c r="A6" s="232" t="s">
        <v>205</v>
      </c>
      <c r="B6" s="232"/>
      <c r="C6" s="232"/>
      <c r="D6" s="232"/>
      <c r="E6" s="232"/>
    </row>
    <row r="7" spans="1:10" ht="21" customHeight="1">
      <c r="A7" s="87" t="s">
        <v>206</v>
      </c>
      <c r="B7" s="264"/>
      <c r="C7" s="264"/>
      <c r="D7" s="87"/>
      <c r="E7" s="115" t="s">
        <v>207</v>
      </c>
      <c r="F7" s="264"/>
      <c r="G7" s="264"/>
      <c r="H7" s="264"/>
      <c r="I7" s="264"/>
      <c r="J7" s="264"/>
    </row>
    <row r="8" spans="1:10" ht="21" customHeight="1">
      <c r="A8" s="87" t="s">
        <v>208</v>
      </c>
      <c r="B8" s="264"/>
      <c r="C8" s="264"/>
      <c r="D8" s="87"/>
      <c r="E8" s="115" t="s">
        <v>209</v>
      </c>
      <c r="F8" s="264"/>
      <c r="G8" s="264"/>
      <c r="H8" s="264"/>
      <c r="I8" s="264"/>
      <c r="J8" s="264"/>
    </row>
    <row r="9" spans="1:10" ht="21" customHeight="1">
      <c r="A9" s="265"/>
      <c r="B9" s="265"/>
      <c r="C9" s="265"/>
      <c r="D9" s="266" t="s">
        <v>210</v>
      </c>
      <c r="E9" s="266"/>
      <c r="F9" s="264"/>
      <c r="G9" s="264"/>
      <c r="H9" s="264"/>
      <c r="I9" s="264"/>
      <c r="J9" s="264"/>
    </row>
    <row r="10" spans="1:10" ht="37.9" customHeight="1">
      <c r="A10" s="267" t="s">
        <v>211</v>
      </c>
      <c r="B10" s="267"/>
      <c r="C10" s="267"/>
      <c r="D10" s="267"/>
      <c r="E10" s="267"/>
      <c r="F10" s="267"/>
      <c r="G10" s="267"/>
      <c r="H10" s="267"/>
      <c r="I10" s="267"/>
      <c r="J10" s="267"/>
    </row>
    <row r="11" spans="1:10" ht="73.349999999999994" customHeight="1">
      <c r="A11" s="264"/>
      <c r="B11" s="264"/>
      <c r="C11" s="264"/>
      <c r="D11" s="264"/>
      <c r="E11" s="264"/>
      <c r="F11" s="264"/>
      <c r="G11" s="264"/>
      <c r="H11" s="264"/>
      <c r="I11" s="264"/>
      <c r="J11" s="264"/>
    </row>
    <row r="12" spans="1:10" ht="26.85" customHeight="1">
      <c r="A12" s="232" t="s">
        <v>212</v>
      </c>
      <c r="B12" s="232"/>
      <c r="C12" s="232"/>
      <c r="D12" s="232"/>
      <c r="E12" s="232"/>
      <c r="F12" s="232"/>
    </row>
    <row r="13" spans="1:10" ht="21.6" customHeight="1">
      <c r="A13" s="114" t="s">
        <v>213</v>
      </c>
      <c r="B13" s="116"/>
      <c r="D13" s="117" t="s">
        <v>214</v>
      </c>
      <c r="E13" s="264"/>
      <c r="F13" s="264"/>
      <c r="G13" s="118"/>
      <c r="H13" s="264"/>
      <c r="I13" s="264"/>
    </row>
    <row r="14" spans="1:10" s="26" customFormat="1" ht="9.4" customHeight="1">
      <c r="A14" s="119"/>
      <c r="D14" s="120"/>
      <c r="E14" s="119"/>
      <c r="G14" s="121"/>
      <c r="H14" s="119"/>
    </row>
    <row r="15" spans="1:10" ht="21.6" customHeight="1">
      <c r="A15" s="232" t="s">
        <v>215</v>
      </c>
      <c r="B15" s="232"/>
      <c r="C15" s="232"/>
      <c r="D15" s="264"/>
      <c r="E15" s="264"/>
      <c r="F15" s="264"/>
      <c r="G15" s="264"/>
      <c r="H15" s="264"/>
      <c r="I15" s="264"/>
      <c r="J15" s="264"/>
    </row>
    <row r="16" spans="1:10" ht="21.6" customHeight="1">
      <c r="A16" s="271" t="s">
        <v>216</v>
      </c>
      <c r="B16" s="271"/>
      <c r="C16" s="271"/>
      <c r="D16" s="271"/>
      <c r="E16" s="271"/>
      <c r="F16" s="271"/>
      <c r="G16" s="271"/>
      <c r="H16" s="271"/>
      <c r="I16" s="271"/>
      <c r="J16" s="271"/>
    </row>
    <row r="17" spans="1:10" ht="21.6" customHeight="1">
      <c r="A17" s="272"/>
      <c r="B17" s="272"/>
      <c r="C17" s="272"/>
      <c r="D17" s="272"/>
      <c r="E17" s="272"/>
      <c r="F17" s="272"/>
      <c r="G17" s="272"/>
      <c r="H17" s="272"/>
      <c r="I17" s="272"/>
      <c r="J17" s="272"/>
    </row>
    <row r="18" spans="1:10" ht="22.35" customHeight="1">
      <c r="A18" s="273" t="s">
        <v>217</v>
      </c>
      <c r="B18" s="273"/>
      <c r="C18" s="273"/>
      <c r="D18" s="273"/>
      <c r="E18" s="273"/>
      <c r="F18" s="273"/>
      <c r="G18" s="273"/>
      <c r="H18" s="273"/>
      <c r="I18" s="273"/>
      <c r="J18" s="273"/>
    </row>
    <row r="19" spans="1:10" ht="30.6" customHeight="1">
      <c r="A19" s="274"/>
      <c r="B19" s="274"/>
      <c r="C19" s="274"/>
      <c r="D19" s="274"/>
      <c r="E19" s="274"/>
      <c r="F19" s="274"/>
      <c r="G19" s="274"/>
      <c r="H19" s="274"/>
      <c r="I19" s="274"/>
      <c r="J19" s="274"/>
    </row>
    <row r="20" spans="1:10" ht="26.85" customHeight="1">
      <c r="A20" s="123" t="s">
        <v>218</v>
      </c>
    </row>
    <row r="21" spans="1:10" ht="37.15" customHeight="1">
      <c r="A21" s="274"/>
      <c r="B21" s="274"/>
      <c r="C21" s="274"/>
      <c r="D21" s="274"/>
      <c r="E21" s="274"/>
      <c r="F21" s="274"/>
      <c r="G21" s="274"/>
      <c r="H21" s="274"/>
      <c r="I21" s="274"/>
      <c r="J21" s="274"/>
    </row>
    <row r="22" spans="1:10" ht="26.85" customHeight="1">
      <c r="A22" s="123" t="s">
        <v>219</v>
      </c>
    </row>
    <row r="23" spans="1:10" ht="32.25" customHeight="1">
      <c r="A23" s="274"/>
      <c r="B23" s="274"/>
      <c r="C23" s="274"/>
      <c r="D23" s="274"/>
      <c r="E23" s="274"/>
      <c r="F23" s="274"/>
      <c r="G23" s="274"/>
      <c r="H23" s="274"/>
      <c r="I23" s="274"/>
      <c r="J23" s="274"/>
    </row>
    <row r="24" spans="1:10" s="24" customFormat="1" ht="7.9" customHeight="1"/>
    <row r="25" spans="1:10" ht="25.15" customHeight="1">
      <c r="A25" s="232" t="s">
        <v>220</v>
      </c>
      <c r="B25" s="232"/>
      <c r="C25" s="232"/>
      <c r="D25" s="232"/>
      <c r="E25" s="116"/>
    </row>
    <row r="26" spans="1:10" ht="26.85" customHeight="1">
      <c r="A26" s="124" t="s">
        <v>221</v>
      </c>
    </row>
    <row r="27" spans="1:10" ht="17.649999999999999" customHeight="1">
      <c r="A27" s="137"/>
      <c r="B27" s="268" t="s">
        <v>222</v>
      </c>
      <c r="C27" s="269"/>
      <c r="D27" s="270"/>
      <c r="E27" s="264"/>
      <c r="F27" s="264"/>
      <c r="G27" s="264"/>
      <c r="H27" s="264"/>
      <c r="I27" s="264"/>
      <c r="J27" s="264"/>
    </row>
    <row r="28" spans="1:10" ht="17.649999999999999" customHeight="1">
      <c r="A28" s="137"/>
      <c r="B28" s="228" t="s">
        <v>223</v>
      </c>
      <c r="C28" s="228"/>
      <c r="D28" s="228"/>
      <c r="E28" s="264"/>
      <c r="F28" s="264"/>
      <c r="G28" s="264"/>
      <c r="H28" s="264"/>
      <c r="I28" s="264"/>
      <c r="J28" s="264"/>
    </row>
    <row r="29" spans="1:10" ht="17.649999999999999" customHeight="1">
      <c r="A29" s="137"/>
      <c r="B29" s="268" t="s">
        <v>224</v>
      </c>
      <c r="C29" s="269"/>
      <c r="D29" s="270"/>
      <c r="E29" s="264"/>
      <c r="F29" s="264"/>
      <c r="G29" s="264"/>
      <c r="H29" s="264"/>
      <c r="I29" s="264"/>
      <c r="J29" s="264"/>
    </row>
    <row r="30" spans="1:10" ht="17.649999999999999" customHeight="1">
      <c r="A30" s="137"/>
      <c r="B30" s="228" t="s">
        <v>225</v>
      </c>
      <c r="C30" s="228"/>
      <c r="D30" s="228"/>
      <c r="E30" s="264"/>
      <c r="F30" s="264"/>
      <c r="G30" s="264"/>
      <c r="H30" s="264"/>
      <c r="I30" s="264"/>
      <c r="J30" s="264"/>
    </row>
    <row r="31" spans="1:10" ht="17.649999999999999" customHeight="1">
      <c r="A31" s="232" t="s">
        <v>226</v>
      </c>
      <c r="B31" s="232"/>
      <c r="C31" s="230"/>
      <c r="D31" s="230"/>
      <c r="E31" s="230"/>
      <c r="F31" s="230"/>
      <c r="G31" s="230"/>
      <c r="H31" s="230"/>
      <c r="I31" s="230"/>
      <c r="J31" s="230"/>
    </row>
    <row r="32" spans="1:10" ht="14.1" customHeight="1">
      <c r="A32" s="87"/>
      <c r="C32" s="119"/>
    </row>
    <row r="33" spans="1:10" ht="31.35" customHeight="1">
      <c r="A33" s="232" t="s">
        <v>227</v>
      </c>
      <c r="B33" s="232"/>
      <c r="C33" s="232"/>
      <c r="D33" s="232"/>
      <c r="E33" s="137"/>
      <c r="F33" s="125" t="s">
        <v>228</v>
      </c>
      <c r="G33" s="230"/>
      <c r="H33" s="230"/>
      <c r="I33" s="230"/>
      <c r="J33" s="230"/>
    </row>
    <row r="34" spans="1:10" ht="9.4" customHeight="1">
      <c r="A34" s="87"/>
      <c r="B34" s="126"/>
      <c r="E34" s="127"/>
      <c r="F34" s="26"/>
      <c r="G34" s="119"/>
    </row>
    <row r="35" spans="1:10" ht="26.85" customHeight="1">
      <c r="A35" s="275" t="s">
        <v>229</v>
      </c>
      <c r="B35" s="275"/>
      <c r="C35" s="275"/>
      <c r="D35" s="275"/>
      <c r="E35" s="275"/>
      <c r="F35" s="275"/>
      <c r="G35" s="275"/>
      <c r="H35" s="275"/>
      <c r="I35" s="275"/>
      <c r="J35" s="275"/>
    </row>
    <row r="36" spans="1:10" ht="26.85" customHeight="1">
      <c r="A36" s="137"/>
      <c r="B36" s="122" t="s">
        <v>230</v>
      </c>
      <c r="C36" s="264"/>
      <c r="D36" s="264"/>
      <c r="E36" s="264"/>
      <c r="F36" s="264"/>
      <c r="G36" s="264"/>
      <c r="H36" s="264"/>
      <c r="I36" s="264"/>
      <c r="J36" s="264"/>
    </row>
    <row r="1048576" ht="12.75" customHeight="1"/>
  </sheetData>
  <sheetProtection sheet="1" selectLockedCells="1"/>
  <mergeCells count="42">
    <mergeCell ref="A35:J35"/>
    <mergeCell ref="C36:J36"/>
    <mergeCell ref="B30:D30"/>
    <mergeCell ref="E30:J30"/>
    <mergeCell ref="A31:B31"/>
    <mergeCell ref="C31:J31"/>
    <mergeCell ref="A33:D33"/>
    <mergeCell ref="G33:J33"/>
    <mergeCell ref="B29:D29"/>
    <mergeCell ref="E29:J29"/>
    <mergeCell ref="A16:J16"/>
    <mergeCell ref="A17:J17"/>
    <mergeCell ref="A18:J18"/>
    <mergeCell ref="A19:J19"/>
    <mergeCell ref="A21:J21"/>
    <mergeCell ref="A23:J23"/>
    <mergeCell ref="A25:D25"/>
    <mergeCell ref="B27:D27"/>
    <mergeCell ref="E27:J27"/>
    <mergeCell ref="B28:D28"/>
    <mergeCell ref="E28:J28"/>
    <mergeCell ref="A15:C15"/>
    <mergeCell ref="D15:J15"/>
    <mergeCell ref="A6:E6"/>
    <mergeCell ref="B7:C7"/>
    <mergeCell ref="F7:J7"/>
    <mergeCell ref="B8:C8"/>
    <mergeCell ref="F8:J8"/>
    <mergeCell ref="A9:C9"/>
    <mergeCell ref="D9:E9"/>
    <mergeCell ref="F9:J9"/>
    <mergeCell ref="A10:J10"/>
    <mergeCell ref="A11:J11"/>
    <mergeCell ref="A12:F12"/>
    <mergeCell ref="E13:F13"/>
    <mergeCell ref="H13:I13"/>
    <mergeCell ref="A5:D5"/>
    <mergeCell ref="A1:B1"/>
    <mergeCell ref="C1:J1"/>
    <mergeCell ref="A2:J2"/>
    <mergeCell ref="A3:B3"/>
    <mergeCell ref="C3:J3"/>
  </mergeCells>
  <dataValidations count="3">
    <dataValidation type="list" operator="equal" allowBlank="1" showErrorMessage="1" sqref="A27:A30 E33:E34 H35 A36" xr:uid="{F011D57E-A29B-468A-A8D0-8D3F2D21A5FC}">
      <formula1>"OUI,NON"</formula1>
      <formula2>0</formula2>
    </dataValidation>
    <dataValidation type="list" operator="equal" allowBlank="1" showErrorMessage="1" sqref="H13:H14" xr:uid="{9E0B3BE6-9F75-4DDD-8A75-B39BB3AA701A}">
      <formula1>"Adhérents uniquement,Ouvert à tous"</formula1>
      <formula2>0</formula2>
    </dataValidation>
    <dataValidation type="list" operator="equal" allowBlank="1" showErrorMessage="1" sqref="E13:E14" xr:uid="{D5C104E0-6F39-45BF-BB4B-F4288A11CC24}">
      <formula1>"Familial,Adultes uniquement,Enfants uniquement,"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83CAFF"/>
    <pageSetUpPr fitToPage="1"/>
  </sheetPr>
  <dimension ref="A1:AMK31"/>
  <sheetViews>
    <sheetView zoomScale="110" zoomScaleNormal="110" workbookViewId="0">
      <selection activeCell="E11" sqref="E11"/>
    </sheetView>
  </sheetViews>
  <sheetFormatPr defaultColWidth="9.140625" defaultRowHeight="13.15"/>
  <cols>
    <col min="1" max="1" width="50" style="88" customWidth="1"/>
    <col min="2" max="2" width="12.28515625" style="88" customWidth="1"/>
    <col min="3" max="3" width="5.42578125" style="88" customWidth="1"/>
    <col min="4" max="4" width="53" style="88" customWidth="1"/>
    <col min="5" max="5" width="11.5703125" style="88"/>
    <col min="6" max="1025" width="11.5703125" style="89"/>
  </cols>
  <sheetData>
    <row r="1" spans="1:11" ht="44.85" customHeight="1">
      <c r="A1" s="55" t="s">
        <v>259</v>
      </c>
      <c r="B1" s="260" t="s">
        <v>260</v>
      </c>
      <c r="C1" s="260"/>
      <c r="D1" s="260"/>
      <c r="E1" s="260"/>
      <c r="F1" s="24"/>
      <c r="G1" s="24"/>
      <c r="H1" s="24"/>
      <c r="I1" s="24"/>
      <c r="J1" s="24"/>
      <c r="K1" s="24"/>
    </row>
    <row r="2" spans="1:11" ht="29.1" customHeight="1">
      <c r="A2" s="128">
        <f>'Informations générales'!B8</f>
        <v>0</v>
      </c>
      <c r="B2" s="276">
        <f>'Projet 3'!C3</f>
        <v>0</v>
      </c>
      <c r="C2" s="276"/>
      <c r="D2" s="276"/>
      <c r="E2" s="276"/>
    </row>
    <row r="3" spans="1:11" s="113" customFormat="1" ht="21.2" customHeight="1">
      <c r="A3" s="94" t="s">
        <v>138</v>
      </c>
      <c r="B3" s="94" t="s">
        <v>139</v>
      </c>
      <c r="C3" s="256"/>
      <c r="D3" s="94" t="s">
        <v>140</v>
      </c>
      <c r="E3" s="94" t="s">
        <v>141</v>
      </c>
    </row>
    <row r="4" spans="1:11" s="113" customFormat="1" ht="28.35" customHeight="1">
      <c r="A4" s="250" t="s">
        <v>142</v>
      </c>
      <c r="B4" s="250"/>
      <c r="C4" s="256"/>
      <c r="D4" s="250" t="s">
        <v>143</v>
      </c>
      <c r="E4" s="250"/>
    </row>
    <row r="5" spans="1:11" s="113" customFormat="1" ht="28.35" customHeight="1">
      <c r="A5" s="95" t="s">
        <v>144</v>
      </c>
      <c r="B5" s="95">
        <f>SUM('BP Projet 3'!B6:B8)</f>
        <v>0</v>
      </c>
      <c r="C5" s="256"/>
      <c r="D5" s="95" t="s">
        <v>145</v>
      </c>
      <c r="E5" s="131">
        <v>0</v>
      </c>
    </row>
    <row r="6" spans="1:11" s="113" customFormat="1" ht="28.35" customHeight="1">
      <c r="A6" s="97" t="s">
        <v>146</v>
      </c>
      <c r="B6" s="132">
        <v>0</v>
      </c>
      <c r="C6" s="256"/>
      <c r="D6" s="99"/>
      <c r="E6" s="99"/>
    </row>
    <row r="7" spans="1:11" s="113" customFormat="1" ht="28.35" customHeight="1">
      <c r="A7" s="97" t="s">
        <v>147</v>
      </c>
      <c r="B7" s="132">
        <v>0</v>
      </c>
      <c r="C7" s="256"/>
      <c r="D7" s="95" t="s">
        <v>148</v>
      </c>
      <c r="E7" s="95">
        <f>E8+E12+E16+E20++E22</f>
        <v>0</v>
      </c>
    </row>
    <row r="8" spans="1:11" s="113" customFormat="1" ht="28.35" customHeight="1">
      <c r="A8" s="97" t="s">
        <v>149</v>
      </c>
      <c r="B8" s="132">
        <v>0</v>
      </c>
      <c r="C8" s="256"/>
      <c r="D8" s="100" t="s">
        <v>150</v>
      </c>
      <c r="E8" s="141">
        <f>'BP Projet 3'!E9+'BP Projet 3'!E10</f>
        <v>0</v>
      </c>
    </row>
    <row r="9" spans="1:11" s="113" customFormat="1" ht="28.35" customHeight="1">
      <c r="A9" s="95" t="s">
        <v>151</v>
      </c>
      <c r="B9" s="95">
        <f>'BP Projet 3'!B10+'BP Projet 3'!B11+'BP Projet 3'!B12+'BP Projet 3'!B13</f>
        <v>0</v>
      </c>
      <c r="C9" s="256"/>
      <c r="D9" s="132"/>
      <c r="E9" s="132">
        <v>0</v>
      </c>
    </row>
    <row r="10" spans="1:11" s="113" customFormat="1" ht="28.35" customHeight="1">
      <c r="A10" s="97" t="s">
        <v>152</v>
      </c>
      <c r="B10" s="132">
        <v>0</v>
      </c>
      <c r="C10" s="256"/>
      <c r="D10" s="132"/>
      <c r="E10" s="132">
        <v>0</v>
      </c>
    </row>
    <row r="11" spans="1:11" s="113" customFormat="1" ht="28.35" customHeight="1">
      <c r="A11" s="97" t="s">
        <v>153</v>
      </c>
      <c r="B11" s="132">
        <v>0</v>
      </c>
      <c r="C11" s="256"/>
      <c r="D11" s="97"/>
      <c r="E11" s="101"/>
    </row>
    <row r="12" spans="1:11" s="113" customFormat="1" ht="28.35" customHeight="1">
      <c r="A12" s="97" t="s">
        <v>154</v>
      </c>
      <c r="B12" s="132">
        <v>0</v>
      </c>
      <c r="C12" s="256"/>
      <c r="D12" s="100" t="s">
        <v>155</v>
      </c>
      <c r="E12" s="100">
        <f>'BP Projet 3'!E13+'BP Projet 3'!E14</f>
        <v>0</v>
      </c>
    </row>
    <row r="13" spans="1:11" s="113" customFormat="1" ht="28.35" customHeight="1">
      <c r="A13" s="97" t="s">
        <v>156</v>
      </c>
      <c r="B13" s="132">
        <v>0</v>
      </c>
      <c r="C13" s="256"/>
      <c r="D13" s="97" t="s">
        <v>157</v>
      </c>
      <c r="E13" s="132">
        <v>0</v>
      </c>
    </row>
    <row r="14" spans="1:11" s="113" customFormat="1" ht="28.35" customHeight="1">
      <c r="A14" s="95" t="s">
        <v>158</v>
      </c>
      <c r="B14" s="95">
        <f>'BP Projet 3'!B15+'BP Projet 3'!B16+'BP Projet 3'!B17+'BP Projet 3'!B18</f>
        <v>0</v>
      </c>
      <c r="C14" s="256"/>
      <c r="D14" s="101" t="s">
        <v>159</v>
      </c>
      <c r="E14" s="132">
        <v>0</v>
      </c>
    </row>
    <row r="15" spans="1:11" s="113" customFormat="1" ht="28.35" customHeight="1">
      <c r="A15" s="97" t="s">
        <v>160</v>
      </c>
      <c r="B15" s="132">
        <v>0</v>
      </c>
      <c r="C15" s="256"/>
      <c r="D15" s="97"/>
      <c r="E15" s="97"/>
    </row>
    <row r="16" spans="1:11" s="113" customFormat="1" ht="28.35" customHeight="1">
      <c r="A16" s="97" t="s">
        <v>161</v>
      </c>
      <c r="B16" s="132">
        <v>0</v>
      </c>
      <c r="C16" s="256"/>
      <c r="D16" s="100" t="s">
        <v>162</v>
      </c>
      <c r="E16" s="102">
        <f>'BP Projet 3'!E17+'BP Projet 3'!E18</f>
        <v>0</v>
      </c>
    </row>
    <row r="17" spans="1:5" s="113" customFormat="1" ht="28.35" customHeight="1">
      <c r="A17" s="97" t="s">
        <v>163</v>
      </c>
      <c r="B17" s="132">
        <v>0</v>
      </c>
      <c r="C17" s="256"/>
      <c r="D17" s="97" t="s">
        <v>164</v>
      </c>
      <c r="E17" s="132">
        <v>0</v>
      </c>
    </row>
    <row r="18" spans="1:5" s="113" customFormat="1" ht="28.35" customHeight="1">
      <c r="A18" s="97" t="s">
        <v>156</v>
      </c>
      <c r="B18" s="132">
        <v>0</v>
      </c>
      <c r="C18" s="256"/>
      <c r="D18" s="101" t="s">
        <v>165</v>
      </c>
      <c r="E18" s="132">
        <v>0</v>
      </c>
    </row>
    <row r="19" spans="1:5" s="113" customFormat="1" ht="28.35" customHeight="1">
      <c r="A19" s="95" t="s">
        <v>166</v>
      </c>
      <c r="B19" s="95">
        <f>'BP Projet 3'!B20+'BP Projet 3'!B21</f>
        <v>0</v>
      </c>
      <c r="C19" s="256"/>
      <c r="D19" s="97"/>
      <c r="E19" s="97"/>
    </row>
    <row r="20" spans="1:5" s="113" customFormat="1" ht="28.35" customHeight="1">
      <c r="A20" s="97" t="s">
        <v>167</v>
      </c>
      <c r="B20" s="132">
        <v>0</v>
      </c>
      <c r="C20" s="256"/>
      <c r="D20" s="100" t="s">
        <v>168</v>
      </c>
      <c r="E20" s="135">
        <v>0</v>
      </c>
    </row>
    <row r="21" spans="1:5" s="113" customFormat="1" ht="28.35" customHeight="1">
      <c r="A21" s="97" t="s">
        <v>156</v>
      </c>
      <c r="B21" s="132">
        <v>0</v>
      </c>
      <c r="C21" s="256"/>
      <c r="D21" s="257" t="s">
        <v>169</v>
      </c>
      <c r="E21" s="258"/>
    </row>
    <row r="22" spans="1:5" s="113" customFormat="1" ht="28.35" customHeight="1">
      <c r="A22" s="95" t="s">
        <v>170</v>
      </c>
      <c r="B22" s="95">
        <f>'BP Projet 3'!B23+'BP Projet 3'!B24+'BP Projet 3'!B25</f>
        <v>0</v>
      </c>
      <c r="C22" s="256"/>
      <c r="D22" s="100" t="s">
        <v>171</v>
      </c>
      <c r="E22" s="135">
        <v>0</v>
      </c>
    </row>
    <row r="23" spans="1:5" s="113" customFormat="1" ht="28.35" customHeight="1">
      <c r="A23" s="97" t="s">
        <v>172</v>
      </c>
      <c r="B23" s="132">
        <v>0</v>
      </c>
      <c r="C23" s="256"/>
      <c r="D23" s="257" t="s">
        <v>169</v>
      </c>
      <c r="E23" s="258"/>
    </row>
    <row r="24" spans="1:5" s="113" customFormat="1" ht="28.35" customHeight="1">
      <c r="A24" s="97" t="s">
        <v>173</v>
      </c>
      <c r="B24" s="132">
        <v>0</v>
      </c>
      <c r="C24" s="256"/>
      <c r="D24" s="104"/>
      <c r="E24" s="99"/>
    </row>
    <row r="25" spans="1:5" s="113" customFormat="1" ht="28.35" customHeight="1">
      <c r="A25" s="97" t="s">
        <v>174</v>
      </c>
      <c r="B25" s="132">
        <v>0</v>
      </c>
      <c r="C25" s="256"/>
      <c r="D25" s="104"/>
      <c r="E25" s="99"/>
    </row>
    <row r="26" spans="1:5" s="113" customFormat="1" ht="28.35" customHeight="1">
      <c r="A26" s="105" t="s">
        <v>175</v>
      </c>
      <c r="B26" s="131">
        <v>0</v>
      </c>
      <c r="C26" s="256"/>
      <c r="D26" s="95" t="s">
        <v>176</v>
      </c>
      <c r="E26" s="131">
        <v>0</v>
      </c>
    </row>
    <row r="27" spans="1:5" s="113" customFormat="1" ht="28.35" customHeight="1">
      <c r="A27" s="95" t="s">
        <v>177</v>
      </c>
      <c r="B27" s="131">
        <v>0</v>
      </c>
      <c r="C27" s="256"/>
      <c r="D27" s="97" t="s">
        <v>178</v>
      </c>
      <c r="E27" s="132">
        <v>0</v>
      </c>
    </row>
    <row r="28" spans="1:5" s="113" customFormat="1" ht="28.35" customHeight="1">
      <c r="A28" s="95" t="s">
        <v>179</v>
      </c>
      <c r="B28" s="131">
        <v>0</v>
      </c>
      <c r="C28" s="256"/>
      <c r="D28" s="95" t="s">
        <v>180</v>
      </c>
      <c r="E28" s="131">
        <v>0</v>
      </c>
    </row>
    <row r="29" spans="1:5" s="113" customFormat="1" ht="28.35" customHeight="1">
      <c r="A29" s="95" t="s">
        <v>181</v>
      </c>
      <c r="B29" s="131">
        <v>0</v>
      </c>
      <c r="C29" s="256"/>
      <c r="D29" s="95" t="s">
        <v>182</v>
      </c>
      <c r="E29" s="131">
        <v>0</v>
      </c>
    </row>
    <row r="30" spans="1:5" s="113" customFormat="1" ht="28.35" customHeight="1">
      <c r="A30" s="106" t="s">
        <v>183</v>
      </c>
      <c r="B30" s="106">
        <f>'BP Projet 3'!B29+'BP Projet 3'!B28+'BP Projet 3'!B27+'BP Projet 3'!B26+'BP Projet 3'!B22+'BP Projet 3'!B19+'BP Projet 3'!B14+'BP Projet 3'!B9+'BP Projet 3'!B5</f>
        <v>0</v>
      </c>
      <c r="C30" s="256"/>
      <c r="D30" s="106" t="s">
        <v>184</v>
      </c>
      <c r="E30" s="106">
        <f>'BP Projet 3'!E29+'BP Projet 3'!E28+'BP Projet 3'!E26+'BP Projet 3'!E7+'BP Projet 3'!E5</f>
        <v>0</v>
      </c>
    </row>
    <row r="31" spans="1:5" s="113" customFormat="1" ht="28.35" customHeight="1">
      <c r="A31" s="259" t="s">
        <v>200</v>
      </c>
      <c r="B31" s="259"/>
      <c r="C31" s="259"/>
      <c r="D31" s="259"/>
      <c r="E31" s="259"/>
    </row>
  </sheetData>
  <sheetProtection sheet="1" objects="1" scenarios="1" selectLockedCells="1"/>
  <mergeCells count="8">
    <mergeCell ref="A31:E31"/>
    <mergeCell ref="B1:E1"/>
    <mergeCell ref="B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8BA18-D558-4B3F-9A35-446750739B53}">
  <sheetPr>
    <tabColor rgb="FF000099"/>
    <pageSetUpPr fitToPage="1"/>
  </sheetPr>
  <dimension ref="A1:AMK1048576"/>
  <sheetViews>
    <sheetView topLeftCell="A2" zoomScale="110" zoomScaleNormal="110" workbookViewId="0">
      <selection activeCell="A11" sqref="A11"/>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9.140625" style="24"/>
  </cols>
  <sheetData>
    <row r="1" spans="1:10" ht="42.75" customHeight="1">
      <c r="A1" s="260" t="s">
        <v>261</v>
      </c>
      <c r="B1" s="260"/>
      <c r="C1" s="261" t="s">
        <v>262</v>
      </c>
      <c r="D1" s="261"/>
      <c r="E1" s="261"/>
      <c r="F1" s="261"/>
      <c r="G1" s="261"/>
      <c r="H1" s="261"/>
      <c r="I1" s="261"/>
      <c r="J1" s="261"/>
    </row>
    <row r="2" spans="1:10" ht="20.45" customHeight="1">
      <c r="A2" s="245">
        <f>'Informations générales'!B8</f>
        <v>0</v>
      </c>
      <c r="B2" s="245"/>
      <c r="C2" s="245"/>
      <c r="D2" s="245"/>
      <c r="E2" s="245"/>
      <c r="F2" s="245"/>
      <c r="G2" s="245"/>
      <c r="H2" s="245"/>
      <c r="I2" s="245"/>
      <c r="J2" s="245"/>
    </row>
    <row r="3" spans="1:10" ht="22.35" customHeight="1">
      <c r="A3" s="262" t="s">
        <v>203</v>
      </c>
      <c r="B3" s="262"/>
      <c r="C3" s="278">
        <f>'Projet 3'!C3</f>
        <v>0</v>
      </c>
      <c r="D3" s="278"/>
      <c r="E3" s="278"/>
      <c r="F3" s="278"/>
      <c r="G3" s="278"/>
      <c r="H3" s="278"/>
      <c r="I3" s="278"/>
      <c r="J3" s="278"/>
    </row>
    <row r="4" spans="1:10" ht="8.65" customHeight="1"/>
    <row r="5" spans="1:10" ht="21.75" customHeight="1">
      <c r="A5" s="232" t="s">
        <v>238</v>
      </c>
      <c r="B5" s="232"/>
      <c r="C5" s="232"/>
      <c r="D5" s="232"/>
      <c r="E5" s="129">
        <v>0</v>
      </c>
      <c r="F5" s="142"/>
      <c r="G5" s="142"/>
      <c r="H5" s="142"/>
      <c r="I5" s="142"/>
    </row>
    <row r="6" spans="1:10" ht="28.35" customHeight="1">
      <c r="A6" s="232" t="s">
        <v>205</v>
      </c>
      <c r="B6" s="232"/>
      <c r="C6" s="232"/>
      <c r="D6" s="232"/>
      <c r="E6" s="232"/>
    </row>
    <row r="7" spans="1:10" ht="21" customHeight="1">
      <c r="A7" s="87" t="s">
        <v>206</v>
      </c>
      <c r="B7" s="230"/>
      <c r="C7" s="230"/>
      <c r="D7" s="87"/>
      <c r="E7" s="115" t="s">
        <v>207</v>
      </c>
      <c r="F7" s="230"/>
      <c r="G7" s="230"/>
      <c r="H7" s="230"/>
      <c r="I7" s="230"/>
      <c r="J7" s="230"/>
    </row>
    <row r="8" spans="1:10" ht="21" customHeight="1">
      <c r="A8" s="87" t="s">
        <v>208</v>
      </c>
      <c r="B8" s="230"/>
      <c r="C8" s="230"/>
      <c r="D8" s="87"/>
      <c r="E8" s="115" t="s">
        <v>209</v>
      </c>
      <c r="F8" s="230"/>
      <c r="G8" s="230"/>
      <c r="H8" s="230"/>
      <c r="I8" s="230"/>
      <c r="J8" s="230"/>
    </row>
    <row r="9" spans="1:10" ht="21" customHeight="1">
      <c r="A9" s="279"/>
      <c r="B9" s="279"/>
      <c r="C9" s="279"/>
      <c r="D9" s="266" t="s">
        <v>210</v>
      </c>
      <c r="E9" s="266"/>
      <c r="F9" s="230"/>
      <c r="G9" s="230"/>
      <c r="H9" s="230"/>
      <c r="I9" s="230"/>
      <c r="J9" s="230"/>
    </row>
    <row r="10" spans="1:10" ht="23.1" customHeight="1">
      <c r="A10" s="275" t="s">
        <v>263</v>
      </c>
      <c r="B10" s="275"/>
      <c r="C10" s="275"/>
      <c r="D10" s="275"/>
      <c r="E10" s="275"/>
      <c r="F10" s="275"/>
      <c r="G10" s="275"/>
      <c r="H10" s="275"/>
      <c r="I10" s="275"/>
      <c r="J10" s="275"/>
    </row>
    <row r="11" spans="1:10" ht="168.2" customHeight="1">
      <c r="A11" s="280"/>
      <c r="B11" s="280"/>
      <c r="C11" s="280"/>
      <c r="D11" s="280"/>
      <c r="E11" s="280"/>
      <c r="F11" s="280"/>
      <c r="G11" s="280"/>
      <c r="H11" s="280"/>
      <c r="I11" s="280"/>
      <c r="J11" s="280"/>
    </row>
    <row r="12" spans="1:10" ht="10.15" customHeight="1">
      <c r="A12" s="138"/>
      <c r="B12" s="139"/>
      <c r="C12" s="139"/>
      <c r="D12" s="139"/>
      <c r="E12" s="139"/>
      <c r="F12" s="139"/>
      <c r="G12" s="139"/>
      <c r="H12" s="139"/>
      <c r="I12" s="139"/>
      <c r="J12" s="139"/>
    </row>
    <row r="13" spans="1:10" ht="18.95" customHeight="1">
      <c r="A13" s="138"/>
      <c r="B13" s="139"/>
      <c r="C13" s="139"/>
      <c r="D13" s="139"/>
      <c r="E13" s="246" t="s">
        <v>240</v>
      </c>
      <c r="F13" s="246"/>
      <c r="G13" s="281"/>
      <c r="H13" s="281"/>
    </row>
    <row r="14" spans="1:10" ht="26.85" customHeight="1">
      <c r="A14" s="232" t="s">
        <v>241</v>
      </c>
      <c r="B14" s="232"/>
      <c r="C14" s="232"/>
      <c r="D14" s="232"/>
      <c r="E14" s="232"/>
      <c r="F14" s="232"/>
    </row>
    <row r="15" spans="1:10" ht="21.6" customHeight="1">
      <c r="A15" s="114" t="s">
        <v>213</v>
      </c>
      <c r="B15" s="75"/>
      <c r="D15" s="120" t="s">
        <v>214</v>
      </c>
      <c r="E15" s="229"/>
      <c r="F15" s="229"/>
      <c r="G15" s="121"/>
      <c r="H15" s="229"/>
      <c r="I15" s="229"/>
    </row>
    <row r="16" spans="1:10" s="26" customFormat="1" ht="9.4" customHeight="1">
      <c r="A16" s="119"/>
      <c r="D16" s="120"/>
      <c r="E16" s="119"/>
      <c r="G16" s="121"/>
      <c r="H16" s="119"/>
    </row>
    <row r="17" spans="1:10" ht="21.6" customHeight="1">
      <c r="A17" s="232" t="s">
        <v>215</v>
      </c>
      <c r="B17" s="232"/>
      <c r="C17" s="232"/>
      <c r="D17" s="230"/>
      <c r="E17" s="230"/>
      <c r="F17" s="230"/>
      <c r="G17" s="230"/>
      <c r="H17" s="230"/>
      <c r="I17" s="230"/>
      <c r="J17" s="230"/>
    </row>
    <row r="18" spans="1:10" ht="21.6" customHeight="1">
      <c r="A18" s="285" t="s">
        <v>242</v>
      </c>
      <c r="B18" s="285"/>
      <c r="C18" s="285"/>
      <c r="D18" s="285"/>
      <c r="E18" s="285"/>
      <c r="F18" s="285"/>
      <c r="G18" s="285"/>
      <c r="H18" s="285"/>
      <c r="I18" s="285"/>
      <c r="J18" s="285"/>
    </row>
    <row r="19" spans="1:10" ht="21.6" customHeight="1">
      <c r="A19" s="286"/>
      <c r="B19" s="286"/>
      <c r="C19" s="286"/>
      <c r="D19" s="286"/>
      <c r="E19" s="286"/>
      <c r="F19" s="286"/>
      <c r="G19" s="286"/>
      <c r="H19" s="286"/>
      <c r="I19" s="286"/>
      <c r="J19" s="286"/>
    </row>
    <row r="20" spans="1:10" ht="22.35" customHeight="1">
      <c r="A20" s="273" t="s">
        <v>243</v>
      </c>
      <c r="B20" s="273"/>
      <c r="C20" s="273"/>
      <c r="D20" s="273"/>
      <c r="E20" s="273"/>
      <c r="F20" s="273"/>
      <c r="G20" s="273"/>
      <c r="H20" s="273"/>
      <c r="I20" s="273"/>
      <c r="J20" s="273"/>
    </row>
    <row r="21" spans="1:10" ht="30.6" customHeight="1">
      <c r="A21" s="211"/>
      <c r="B21" s="211"/>
      <c r="C21" s="211"/>
      <c r="D21" s="211"/>
      <c r="E21" s="211"/>
      <c r="F21" s="211"/>
      <c r="G21" s="211"/>
      <c r="H21" s="211"/>
      <c r="I21" s="211"/>
      <c r="J21" s="211"/>
    </row>
    <row r="22" spans="1:10" s="24" customFormat="1" ht="7.9" customHeight="1"/>
    <row r="23" spans="1:10" ht="25.15" customHeight="1">
      <c r="A23" s="232" t="s">
        <v>244</v>
      </c>
      <c r="B23" s="232"/>
      <c r="C23" s="232"/>
      <c r="D23" s="232"/>
      <c r="E23" s="75"/>
    </row>
    <row r="24" spans="1:10" ht="26.85" customHeight="1">
      <c r="A24" s="124" t="s">
        <v>221</v>
      </c>
    </row>
    <row r="25" spans="1:10" ht="17.649999999999999" customHeight="1">
      <c r="A25" s="140"/>
      <c r="B25" s="268" t="s">
        <v>222</v>
      </c>
      <c r="C25" s="269"/>
      <c r="D25" s="270"/>
      <c r="E25" s="282"/>
      <c r="F25" s="283"/>
      <c r="G25" s="283"/>
      <c r="H25" s="283"/>
      <c r="I25" s="283"/>
      <c r="J25" s="284"/>
    </row>
    <row r="26" spans="1:10" ht="17.649999999999999" customHeight="1">
      <c r="A26" s="140"/>
      <c r="B26" s="228" t="s">
        <v>223</v>
      </c>
      <c r="C26" s="228"/>
      <c r="D26" s="228"/>
      <c r="E26" s="282"/>
      <c r="F26" s="283"/>
      <c r="G26" s="283"/>
      <c r="H26" s="283"/>
      <c r="I26" s="283"/>
      <c r="J26" s="284"/>
    </row>
    <row r="27" spans="1:10" ht="17.649999999999999" customHeight="1">
      <c r="A27" s="140"/>
      <c r="B27" s="268" t="s">
        <v>224</v>
      </c>
      <c r="C27" s="269"/>
      <c r="D27" s="270"/>
      <c r="E27" s="282"/>
      <c r="F27" s="283"/>
      <c r="G27" s="283"/>
      <c r="H27" s="283"/>
      <c r="I27" s="283"/>
      <c r="J27" s="284"/>
    </row>
    <row r="28" spans="1:10" ht="17.649999999999999" customHeight="1">
      <c r="A28" s="140"/>
      <c r="B28" s="228" t="s">
        <v>225</v>
      </c>
      <c r="C28" s="228"/>
      <c r="D28" s="228"/>
      <c r="E28" s="282"/>
      <c r="F28" s="283"/>
      <c r="G28" s="283"/>
      <c r="H28" s="283"/>
      <c r="I28" s="283"/>
      <c r="J28" s="284"/>
    </row>
    <row r="29" spans="1:10" ht="17.649999999999999" customHeight="1">
      <c r="A29" s="232" t="s">
        <v>226</v>
      </c>
      <c r="B29" s="232"/>
      <c r="C29" s="230"/>
      <c r="D29" s="230"/>
      <c r="E29" s="230"/>
      <c r="F29" s="230"/>
      <c r="G29" s="230"/>
      <c r="H29" s="230"/>
      <c r="I29" s="230"/>
      <c r="J29" s="230"/>
    </row>
    <row r="30" spans="1:10" ht="23.65" customHeight="1">
      <c r="A30" s="87"/>
      <c r="C30" s="119"/>
    </row>
    <row r="31" spans="1:10" ht="32.65" customHeight="1">
      <c r="A31" s="232" t="s">
        <v>245</v>
      </c>
      <c r="B31" s="232"/>
      <c r="C31" s="232"/>
      <c r="D31" s="232"/>
      <c r="E31" s="140"/>
      <c r="F31" s="125" t="s">
        <v>246</v>
      </c>
      <c r="G31" s="230"/>
      <c r="H31" s="230"/>
      <c r="I31" s="230"/>
      <c r="J31" s="230"/>
    </row>
    <row r="32" spans="1:10" ht="17.649999999999999" customHeight="1">
      <c r="A32" s="87"/>
      <c r="B32" s="126"/>
      <c r="E32" s="127"/>
      <c r="F32" s="26"/>
      <c r="G32" s="119"/>
    </row>
    <row r="33" spans="1:10" ht="36.6" customHeight="1">
      <c r="A33" s="275" t="s">
        <v>247</v>
      </c>
      <c r="B33" s="275"/>
      <c r="C33" s="275"/>
      <c r="D33" s="275"/>
      <c r="E33" s="275"/>
      <c r="F33" s="275"/>
      <c r="G33" s="275"/>
      <c r="H33" s="275"/>
      <c r="I33" s="275"/>
      <c r="J33" s="275"/>
    </row>
    <row r="34" spans="1:10" ht="26.85" customHeight="1">
      <c r="A34" s="140"/>
      <c r="B34" s="122" t="s">
        <v>230</v>
      </c>
      <c r="C34" s="230"/>
      <c r="D34" s="230"/>
      <c r="E34" s="230"/>
      <c r="F34" s="230"/>
      <c r="G34" s="230"/>
      <c r="H34" s="230"/>
      <c r="I34" s="230"/>
      <c r="J34" s="230"/>
    </row>
    <row r="1048574" ht="12.75" customHeight="1"/>
    <row r="1048575" ht="12.75" customHeight="1"/>
    <row r="1048576" ht="12.75" customHeight="1"/>
  </sheetData>
  <sheetProtection sheet="1" objects="1" scenarios="1"/>
  <mergeCells count="42">
    <mergeCell ref="A33:J33"/>
    <mergeCell ref="C34:J34"/>
    <mergeCell ref="B28:D28"/>
    <mergeCell ref="E28:J28"/>
    <mergeCell ref="A29:B29"/>
    <mergeCell ref="C29:J29"/>
    <mergeCell ref="A31:D31"/>
    <mergeCell ref="G31:J31"/>
    <mergeCell ref="B27:D27"/>
    <mergeCell ref="E27:J27"/>
    <mergeCell ref="A17:C17"/>
    <mergeCell ref="D17:J17"/>
    <mergeCell ref="A18:J18"/>
    <mergeCell ref="A19:J19"/>
    <mergeCell ref="A20:J20"/>
    <mergeCell ref="A21:J21"/>
    <mergeCell ref="A23:D23"/>
    <mergeCell ref="B25:D25"/>
    <mergeCell ref="E25:J25"/>
    <mergeCell ref="B26:D26"/>
    <mergeCell ref="E26:J26"/>
    <mergeCell ref="E15:F15"/>
    <mergeCell ref="H15:I15"/>
    <mergeCell ref="A6:E6"/>
    <mergeCell ref="B7:C7"/>
    <mergeCell ref="F7:J7"/>
    <mergeCell ref="B8:C8"/>
    <mergeCell ref="F8:J8"/>
    <mergeCell ref="A9:C9"/>
    <mergeCell ref="D9:E9"/>
    <mergeCell ref="F9:J9"/>
    <mergeCell ref="A10:J10"/>
    <mergeCell ref="A11:J11"/>
    <mergeCell ref="E13:F13"/>
    <mergeCell ref="G13:H13"/>
    <mergeCell ref="A14:F14"/>
    <mergeCell ref="A5:D5"/>
    <mergeCell ref="A1:B1"/>
    <mergeCell ref="C1:J1"/>
    <mergeCell ref="A2:J2"/>
    <mergeCell ref="A3:B3"/>
    <mergeCell ref="C3:J3"/>
  </mergeCells>
  <dataValidations count="4">
    <dataValidation type="list" operator="equal" allowBlank="1" showErrorMessage="1" sqref="G13" xr:uid="{57F6ECF7-1E69-4FB4-BA03-8B58D5C19DC6}">
      <formula1>"OUI,NON,PARTIELLEMENT"</formula1>
      <formula2>0</formula2>
    </dataValidation>
    <dataValidation type="list" operator="equal" allowBlank="1" showErrorMessage="1" sqref="A25:A28 E31:E32 H33 A34" xr:uid="{AAC0F7FF-C48D-473C-B53A-2CE8EAAC6AE9}">
      <formula1>"OUI,NON"</formula1>
      <formula2>0</formula2>
    </dataValidation>
    <dataValidation type="list" operator="equal" allowBlank="1" showErrorMessage="1" sqref="H15:H16" xr:uid="{29DD0AA3-E382-49A4-B4D7-3FC015CA7724}">
      <formula1>"Adhérents uniquement,Ouvert à tous"</formula1>
      <formula2>0</formula2>
    </dataValidation>
    <dataValidation type="list" operator="equal" allowBlank="1" showErrorMessage="1" sqref="E15:E16" xr:uid="{B1DB634F-E37A-4637-A3BE-58C669C6FE6E}">
      <formula1>"Familial,Adultes uniquement,Enfants uniquement,"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2"/>
  <sheetViews>
    <sheetView topLeftCell="A7" zoomScale="110" zoomScaleNormal="110" workbookViewId="0">
      <selection activeCell="C8" sqref="C8:C21"/>
    </sheetView>
  </sheetViews>
  <sheetFormatPr defaultColWidth="9.140625" defaultRowHeight="13.15"/>
  <cols>
    <col min="1" max="2" width="15.5703125" customWidth="1"/>
    <col min="3" max="7" width="16.5703125" customWidth="1"/>
    <col min="8" max="1025" width="11.5703125"/>
  </cols>
  <sheetData>
    <row r="1" spans="1:7" ht="30.4" customHeight="1">
      <c r="A1" s="206" t="s">
        <v>18</v>
      </c>
      <c r="B1" s="206"/>
      <c r="C1" s="206"/>
      <c r="D1" s="206"/>
      <c r="E1" s="206"/>
      <c r="F1" s="206"/>
      <c r="G1" s="206"/>
    </row>
    <row r="2" spans="1:7" s="19" customFormat="1" ht="14.45">
      <c r="A2" s="11"/>
      <c r="B2" s="11"/>
      <c r="C2" s="11"/>
      <c r="D2" s="11"/>
      <c r="E2" s="11"/>
      <c r="F2" s="11"/>
      <c r="G2" s="11"/>
    </row>
    <row r="3" spans="1:7" s="19" customFormat="1" ht="57.6">
      <c r="A3" s="20"/>
      <c r="B3" s="11"/>
      <c r="C3" s="21" t="s">
        <v>19</v>
      </c>
      <c r="D3" s="21" t="s">
        <v>20</v>
      </c>
      <c r="E3" s="21" t="s">
        <v>21</v>
      </c>
      <c r="F3" s="21" t="s">
        <v>22</v>
      </c>
      <c r="G3" s="21" t="s">
        <v>23</v>
      </c>
    </row>
    <row r="4" spans="1:7" s="19" customFormat="1" ht="13.9" customHeight="1">
      <c r="A4" s="207" t="s">
        <v>24</v>
      </c>
      <c r="B4" s="207"/>
      <c r="C4" s="22" t="s">
        <v>25</v>
      </c>
      <c r="D4" s="22" t="s">
        <v>25</v>
      </c>
      <c r="E4" s="22" t="s">
        <v>25</v>
      </c>
      <c r="F4" s="22" t="s">
        <v>25</v>
      </c>
      <c r="G4" s="22" t="s">
        <v>25</v>
      </c>
    </row>
    <row r="5" spans="1:7" s="19" customFormat="1" ht="13.9" customHeight="1">
      <c r="A5" s="208" t="s">
        <v>26</v>
      </c>
      <c r="B5" s="208"/>
      <c r="C5" s="22" t="s">
        <v>25</v>
      </c>
      <c r="D5" s="22" t="s">
        <v>25</v>
      </c>
      <c r="E5" s="22" t="s">
        <v>25</v>
      </c>
      <c r="F5" s="22" t="s">
        <v>25</v>
      </c>
      <c r="G5" s="22" t="s">
        <v>25</v>
      </c>
    </row>
    <row r="6" spans="1:7" s="19" customFormat="1" ht="13.9" customHeight="1">
      <c r="A6" s="208" t="s">
        <v>27</v>
      </c>
      <c r="B6" s="208"/>
      <c r="C6" s="22" t="s">
        <v>25</v>
      </c>
      <c r="D6" s="22" t="s">
        <v>25</v>
      </c>
      <c r="E6" s="22" t="s">
        <v>25</v>
      </c>
      <c r="F6" s="22" t="s">
        <v>25</v>
      </c>
      <c r="G6" s="22" t="s">
        <v>25</v>
      </c>
    </row>
    <row r="7" spans="1:7" s="19" customFormat="1" ht="35.25" customHeight="1">
      <c r="A7" s="209" t="s">
        <v>28</v>
      </c>
      <c r="B7" s="209"/>
      <c r="C7" s="22" t="s">
        <v>25</v>
      </c>
      <c r="D7" s="23" t="s">
        <v>25</v>
      </c>
      <c r="E7" s="22" t="s">
        <v>25</v>
      </c>
      <c r="F7" s="22" t="s">
        <v>25</v>
      </c>
      <c r="G7" s="22" t="s">
        <v>25</v>
      </c>
    </row>
    <row r="8" spans="1:7" s="19" customFormat="1" ht="13.9" customHeight="1">
      <c r="A8" s="203" t="s">
        <v>29</v>
      </c>
      <c r="B8" s="203"/>
      <c r="C8" s="204"/>
      <c r="D8" s="22" t="s">
        <v>25</v>
      </c>
      <c r="E8" s="22" t="s">
        <v>25</v>
      </c>
      <c r="F8" s="22" t="s">
        <v>25</v>
      </c>
      <c r="G8" s="22" t="s">
        <v>25</v>
      </c>
    </row>
    <row r="9" spans="1:7" s="19" customFormat="1" ht="13.9" customHeight="1">
      <c r="A9" s="203" t="s">
        <v>30</v>
      </c>
      <c r="B9" s="203"/>
      <c r="C9" s="204"/>
      <c r="D9" s="22" t="s">
        <v>25</v>
      </c>
      <c r="E9" s="22" t="s">
        <v>25</v>
      </c>
      <c r="F9" s="22" t="s">
        <v>25</v>
      </c>
      <c r="G9" s="22" t="s">
        <v>25</v>
      </c>
    </row>
    <row r="10" spans="1:7" s="19" customFormat="1" ht="13.9" customHeight="1">
      <c r="A10" s="201" t="s">
        <v>31</v>
      </c>
      <c r="B10" s="201"/>
      <c r="C10" s="204"/>
      <c r="D10" s="205"/>
      <c r="E10" s="22" t="s">
        <v>25</v>
      </c>
      <c r="F10" s="22" t="s">
        <v>25</v>
      </c>
      <c r="G10" s="22" t="s">
        <v>25</v>
      </c>
    </row>
    <row r="11" spans="1:7" s="19" customFormat="1" ht="13.9" customHeight="1">
      <c r="A11" s="201" t="s">
        <v>32</v>
      </c>
      <c r="B11" s="201"/>
      <c r="C11" s="204"/>
      <c r="D11" s="204"/>
      <c r="E11" s="22" t="s">
        <v>25</v>
      </c>
      <c r="F11" s="22" t="s">
        <v>25</v>
      </c>
      <c r="G11" s="22" t="s">
        <v>25</v>
      </c>
    </row>
    <row r="12" spans="1:7" s="19" customFormat="1" ht="25.5" customHeight="1">
      <c r="A12" s="200" t="s">
        <v>33</v>
      </c>
      <c r="B12" s="200"/>
      <c r="C12" s="204"/>
      <c r="D12" s="204"/>
      <c r="E12" s="199" t="s">
        <v>34</v>
      </c>
      <c r="F12" s="199" t="s">
        <v>34</v>
      </c>
      <c r="G12" s="199" t="s">
        <v>34</v>
      </c>
    </row>
    <row r="13" spans="1:7" s="19" customFormat="1" ht="25.5" customHeight="1">
      <c r="A13" s="200" t="s">
        <v>35</v>
      </c>
      <c r="B13" s="200"/>
      <c r="C13" s="204"/>
      <c r="D13" s="204"/>
      <c r="E13" s="199"/>
      <c r="F13" s="199"/>
      <c r="G13" s="199"/>
    </row>
    <row r="14" spans="1:7" s="19" customFormat="1" ht="13.9" customHeight="1">
      <c r="A14" s="201" t="s">
        <v>36</v>
      </c>
      <c r="B14" s="201"/>
      <c r="C14" s="204"/>
      <c r="D14" s="204"/>
      <c r="E14" s="202"/>
      <c r="F14" s="22" t="s">
        <v>25</v>
      </c>
      <c r="G14" s="22" t="s">
        <v>25</v>
      </c>
    </row>
    <row r="15" spans="1:7" s="19" customFormat="1" ht="13.9" customHeight="1">
      <c r="A15" s="201" t="s">
        <v>37</v>
      </c>
      <c r="B15" s="201"/>
      <c r="C15" s="204"/>
      <c r="D15" s="204"/>
      <c r="E15" s="202"/>
      <c r="F15" s="22" t="s">
        <v>25</v>
      </c>
      <c r="G15" s="22" t="s">
        <v>25</v>
      </c>
    </row>
    <row r="16" spans="1:7" s="19" customFormat="1" ht="23.65" customHeight="1">
      <c r="A16" s="200" t="s">
        <v>38</v>
      </c>
      <c r="B16" s="200"/>
      <c r="C16" s="204"/>
      <c r="D16" s="204"/>
      <c r="E16" s="202"/>
      <c r="F16" s="199" t="s">
        <v>34</v>
      </c>
      <c r="G16" s="199" t="s">
        <v>34</v>
      </c>
    </row>
    <row r="17" spans="1:7" s="19" customFormat="1" ht="23.65" customHeight="1">
      <c r="A17" s="200" t="s">
        <v>39</v>
      </c>
      <c r="B17" s="200"/>
      <c r="C17" s="204"/>
      <c r="D17" s="204"/>
      <c r="E17" s="202"/>
      <c r="F17" s="199"/>
      <c r="G17" s="199"/>
    </row>
    <row r="18" spans="1:7" s="19" customFormat="1" ht="13.9" customHeight="1">
      <c r="A18" s="201" t="s">
        <v>40</v>
      </c>
      <c r="B18" s="201"/>
      <c r="C18" s="204"/>
      <c r="D18" s="204"/>
      <c r="E18" s="202"/>
      <c r="F18" s="202"/>
      <c r="G18" s="22" t="s">
        <v>25</v>
      </c>
    </row>
    <row r="19" spans="1:7" s="19" customFormat="1" ht="13.9" customHeight="1">
      <c r="A19" s="201" t="s">
        <v>41</v>
      </c>
      <c r="B19" s="201"/>
      <c r="C19" s="204"/>
      <c r="D19" s="204"/>
      <c r="E19" s="202"/>
      <c r="F19" s="202"/>
      <c r="G19" s="22" t="s">
        <v>25</v>
      </c>
    </row>
    <row r="20" spans="1:7" s="19" customFormat="1" ht="25.5" customHeight="1">
      <c r="A20" s="200" t="s">
        <v>42</v>
      </c>
      <c r="B20" s="200"/>
      <c r="C20" s="204"/>
      <c r="D20" s="204"/>
      <c r="E20" s="202"/>
      <c r="F20" s="202"/>
      <c r="G20" s="199" t="s">
        <v>34</v>
      </c>
    </row>
    <row r="21" spans="1:7" s="19" customFormat="1" ht="25.5" customHeight="1">
      <c r="A21" s="200" t="s">
        <v>43</v>
      </c>
      <c r="B21" s="200"/>
      <c r="C21" s="204"/>
      <c r="D21" s="204"/>
      <c r="E21" s="202"/>
      <c r="F21" s="202"/>
      <c r="G21" s="199"/>
    </row>
    <row r="22" spans="1:7" ht="13.9">
      <c r="A22" s="198"/>
      <c r="B22" s="198"/>
      <c r="C22" s="198"/>
      <c r="D22" s="198"/>
      <c r="E22" s="198"/>
      <c r="F22" s="198"/>
      <c r="G22" s="198"/>
    </row>
  </sheetData>
  <sheetProtection sheet="1" objects="1" scenarios="1" selectLockedCells="1"/>
  <mergeCells count="30">
    <mergeCell ref="A1:G1"/>
    <mergeCell ref="A4:B4"/>
    <mergeCell ref="A5:B5"/>
    <mergeCell ref="A6:B6"/>
    <mergeCell ref="A7:B7"/>
    <mergeCell ref="G20:G21"/>
    <mergeCell ref="A8:B8"/>
    <mergeCell ref="C8:C21"/>
    <mergeCell ref="A9:B9"/>
    <mergeCell ref="A10:B10"/>
    <mergeCell ref="D10:D21"/>
    <mergeCell ref="A11:B11"/>
    <mergeCell ref="A12:B12"/>
    <mergeCell ref="A21:B21"/>
    <mergeCell ref="A22:G22"/>
    <mergeCell ref="E12:E13"/>
    <mergeCell ref="F12:F13"/>
    <mergeCell ref="G12:G13"/>
    <mergeCell ref="A13:B13"/>
    <mergeCell ref="A14:B14"/>
    <mergeCell ref="E14:E21"/>
    <mergeCell ref="A15:B15"/>
    <mergeCell ref="A16:B16"/>
    <mergeCell ref="F16:F17"/>
    <mergeCell ref="G16:G17"/>
    <mergeCell ref="A17:B17"/>
    <mergeCell ref="A18:B18"/>
    <mergeCell ref="F18:F21"/>
    <mergeCell ref="A19:B19"/>
    <mergeCell ref="A20:B20"/>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0099"/>
    <pageSetUpPr fitToPage="1"/>
  </sheetPr>
  <dimension ref="A1:AMK1048576"/>
  <sheetViews>
    <sheetView zoomScale="110" zoomScaleNormal="110" workbookViewId="0">
      <selection activeCell="B13" sqref="B13"/>
    </sheetView>
  </sheetViews>
  <sheetFormatPr defaultColWidth="9.140625" defaultRowHeight="13.15"/>
  <cols>
    <col min="1" max="1" width="49.140625" style="88" customWidth="1"/>
    <col min="2" max="2" width="12.42578125" style="88" customWidth="1"/>
    <col min="3" max="3" width="4.140625" style="88" customWidth="1"/>
    <col min="4" max="4" width="51.42578125" style="88" customWidth="1"/>
    <col min="5" max="5" width="12.85546875" style="88" customWidth="1"/>
    <col min="6" max="1025" width="11.5703125" style="89"/>
  </cols>
  <sheetData>
    <row r="1" spans="1:11" ht="44.85" customHeight="1">
      <c r="A1" s="55" t="s">
        <v>264</v>
      </c>
      <c r="B1" s="277" t="s">
        <v>265</v>
      </c>
      <c r="C1" s="277"/>
      <c r="D1" s="277"/>
      <c r="E1" s="277"/>
      <c r="F1" s="24"/>
      <c r="G1" s="24"/>
      <c r="H1" s="24"/>
      <c r="I1" s="24"/>
      <c r="J1" s="24"/>
      <c r="K1" s="24"/>
    </row>
    <row r="2" spans="1:11" ht="17.25" customHeight="1">
      <c r="A2" s="90">
        <f>'Informations générales'!B8</f>
        <v>0</v>
      </c>
      <c r="B2" s="130"/>
      <c r="C2" s="93"/>
      <c r="D2" s="245">
        <f>'Projet 3'!C3</f>
        <v>0</v>
      </c>
      <c r="E2" s="245"/>
    </row>
    <row r="3" spans="1:11" ht="20.45" customHeight="1">
      <c r="A3" s="94" t="s">
        <v>138</v>
      </c>
      <c r="B3" s="94" t="s">
        <v>139</v>
      </c>
      <c r="C3" s="256"/>
      <c r="D3" s="94" t="s">
        <v>140</v>
      </c>
      <c r="E3" s="94" t="s">
        <v>141</v>
      </c>
    </row>
    <row r="4" spans="1:11" ht="20.45" customHeight="1">
      <c r="A4" s="250" t="s">
        <v>142</v>
      </c>
      <c r="B4" s="250"/>
      <c r="C4" s="256"/>
      <c r="D4" s="250" t="s">
        <v>143</v>
      </c>
      <c r="E4" s="250"/>
    </row>
    <row r="5" spans="1:11" ht="26.65" customHeight="1">
      <c r="A5" s="95" t="s">
        <v>144</v>
      </c>
      <c r="B5" s="95">
        <f>SUM('BR Projet 3'!B6:B8)</f>
        <v>0</v>
      </c>
      <c r="C5" s="256"/>
      <c r="D5" s="95" t="s">
        <v>145</v>
      </c>
      <c r="E5" s="131">
        <v>0</v>
      </c>
    </row>
    <row r="6" spans="1:11" ht="26.65" customHeight="1">
      <c r="A6" s="97" t="s">
        <v>146</v>
      </c>
      <c r="B6" s="132">
        <v>0</v>
      </c>
      <c r="C6" s="256"/>
      <c r="D6" s="99"/>
      <c r="E6" s="99"/>
    </row>
    <row r="7" spans="1:11" ht="26.65" customHeight="1">
      <c r="A7" s="97" t="s">
        <v>147</v>
      </c>
      <c r="B7" s="132">
        <v>0</v>
      </c>
      <c r="C7" s="256"/>
      <c r="D7" s="95" t="s">
        <v>148</v>
      </c>
      <c r="E7" s="95">
        <f>E8+E12+E16+E20++E22</f>
        <v>0</v>
      </c>
    </row>
    <row r="8" spans="1:11" ht="26.65" customHeight="1">
      <c r="A8" s="97" t="s">
        <v>149</v>
      </c>
      <c r="B8" s="132">
        <v>0</v>
      </c>
      <c r="C8" s="256"/>
      <c r="D8" s="100" t="s">
        <v>150</v>
      </c>
      <c r="E8" s="141">
        <f>'BR Projet 3'!E9+'BR Projet 3'!E10</f>
        <v>0</v>
      </c>
    </row>
    <row r="9" spans="1:11" ht="26.65" customHeight="1">
      <c r="A9" s="95" t="s">
        <v>151</v>
      </c>
      <c r="B9" s="95">
        <f>'BR Projet 3'!B10+'BR Projet 3'!B11+'BR Projet 3'!B12+'BR Projet 3'!B13</f>
        <v>0</v>
      </c>
      <c r="C9" s="256"/>
      <c r="D9" s="132"/>
      <c r="E9" s="132"/>
    </row>
    <row r="10" spans="1:11" ht="26.65" customHeight="1">
      <c r="A10" s="97" t="s">
        <v>152</v>
      </c>
      <c r="B10" s="132">
        <v>0</v>
      </c>
      <c r="C10" s="256"/>
      <c r="D10" s="132"/>
      <c r="E10" s="132"/>
    </row>
    <row r="11" spans="1:11" ht="26.65" customHeight="1">
      <c r="A11" s="97" t="s">
        <v>153</v>
      </c>
      <c r="B11" s="132">
        <v>0</v>
      </c>
      <c r="C11" s="256"/>
      <c r="D11" s="97"/>
      <c r="E11" s="101"/>
    </row>
    <row r="12" spans="1:11" ht="26.65" customHeight="1">
      <c r="A12" s="97" t="s">
        <v>154</v>
      </c>
      <c r="B12" s="132">
        <v>0</v>
      </c>
      <c r="C12" s="256"/>
      <c r="D12" s="100" t="s">
        <v>155</v>
      </c>
      <c r="E12" s="100">
        <f>'BR Projet 3'!E13+'BR Projet 3'!E14</f>
        <v>0</v>
      </c>
    </row>
    <row r="13" spans="1:11" ht="26.65" customHeight="1">
      <c r="A13" s="97" t="s">
        <v>156</v>
      </c>
      <c r="B13" s="132">
        <v>0</v>
      </c>
      <c r="C13" s="256"/>
      <c r="D13" s="97" t="s">
        <v>157</v>
      </c>
      <c r="E13" s="132">
        <v>0</v>
      </c>
    </row>
    <row r="14" spans="1:11" ht="26.65" customHeight="1">
      <c r="A14" s="95" t="s">
        <v>158</v>
      </c>
      <c r="B14" s="95">
        <f>'BR Projet 3'!B15+'BR Projet 3'!B16+'BR Projet 3'!B17+'BR Projet 3'!B18</f>
        <v>0</v>
      </c>
      <c r="C14" s="256"/>
      <c r="D14" s="101" t="s">
        <v>159</v>
      </c>
      <c r="E14" s="132">
        <v>0</v>
      </c>
    </row>
    <row r="15" spans="1:11" ht="26.65" customHeight="1">
      <c r="A15" s="97" t="s">
        <v>160</v>
      </c>
      <c r="B15" s="132">
        <v>0</v>
      </c>
      <c r="C15" s="256"/>
      <c r="D15" s="97"/>
      <c r="E15" s="97"/>
    </row>
    <row r="16" spans="1:11" ht="26.65" customHeight="1">
      <c r="A16" s="97" t="s">
        <v>161</v>
      </c>
      <c r="B16" s="132">
        <v>0</v>
      </c>
      <c r="C16" s="256"/>
      <c r="D16" s="100" t="s">
        <v>162</v>
      </c>
      <c r="E16" s="102">
        <f>'BR Projet 3'!E17+'BR Projet 3'!E18</f>
        <v>0</v>
      </c>
    </row>
    <row r="17" spans="1:8" ht="26.65" customHeight="1">
      <c r="A17" s="97" t="s">
        <v>163</v>
      </c>
      <c r="B17" s="132">
        <v>0</v>
      </c>
      <c r="C17" s="256"/>
      <c r="D17" s="97" t="s">
        <v>164</v>
      </c>
      <c r="E17" s="132">
        <v>0</v>
      </c>
    </row>
    <row r="18" spans="1:8" ht="26.65" customHeight="1">
      <c r="A18" s="97" t="s">
        <v>156</v>
      </c>
      <c r="B18" s="132">
        <v>0</v>
      </c>
      <c r="C18" s="256"/>
      <c r="D18" s="101" t="s">
        <v>165</v>
      </c>
      <c r="E18" s="132">
        <v>0</v>
      </c>
    </row>
    <row r="19" spans="1:8" ht="26.65" customHeight="1">
      <c r="A19" s="95" t="s">
        <v>166</v>
      </c>
      <c r="B19" s="95">
        <f>'BR Projet 3'!B20+'BR Projet 3'!B21</f>
        <v>0</v>
      </c>
      <c r="C19" s="256"/>
      <c r="D19" s="97"/>
      <c r="E19" s="97"/>
    </row>
    <row r="20" spans="1:8" ht="26.65" customHeight="1">
      <c r="A20" s="97" t="s">
        <v>167</v>
      </c>
      <c r="B20" s="132">
        <v>0</v>
      </c>
      <c r="C20" s="256"/>
      <c r="D20" s="100" t="s">
        <v>168</v>
      </c>
      <c r="E20" s="135">
        <v>0</v>
      </c>
    </row>
    <row r="21" spans="1:8" ht="26.65" customHeight="1">
      <c r="A21" s="97" t="s">
        <v>156</v>
      </c>
      <c r="B21" s="132">
        <v>0</v>
      </c>
      <c r="C21" s="256"/>
      <c r="D21" s="257" t="s">
        <v>169</v>
      </c>
      <c r="E21" s="258"/>
    </row>
    <row r="22" spans="1:8" ht="26.65" customHeight="1">
      <c r="A22" s="95" t="s">
        <v>170</v>
      </c>
      <c r="B22" s="95">
        <f>'BR Projet 3'!B23+'BR Projet 3'!B24+'BR Projet 3'!B25</f>
        <v>0</v>
      </c>
      <c r="C22" s="256"/>
      <c r="D22" s="100" t="s">
        <v>171</v>
      </c>
      <c r="E22" s="135">
        <v>0</v>
      </c>
    </row>
    <row r="23" spans="1:8" ht="26.65" customHeight="1">
      <c r="A23" s="97" t="s">
        <v>172</v>
      </c>
      <c r="B23" s="132">
        <v>0</v>
      </c>
      <c r="C23" s="256"/>
      <c r="D23" s="257" t="s">
        <v>169</v>
      </c>
      <c r="E23" s="258"/>
    </row>
    <row r="24" spans="1:8" ht="26.65" customHeight="1">
      <c r="A24" s="97" t="s">
        <v>173</v>
      </c>
      <c r="B24" s="132">
        <v>0</v>
      </c>
      <c r="C24" s="256"/>
      <c r="D24" s="104"/>
      <c r="E24" s="99"/>
    </row>
    <row r="25" spans="1:8" ht="26.65" customHeight="1">
      <c r="A25" s="97" t="s">
        <v>174</v>
      </c>
      <c r="B25" s="132">
        <v>0</v>
      </c>
      <c r="C25" s="256"/>
      <c r="D25" s="104"/>
      <c r="E25" s="99"/>
    </row>
    <row r="26" spans="1:8" ht="26.65" customHeight="1">
      <c r="A26" s="105" t="s">
        <v>175</v>
      </c>
      <c r="B26" s="131">
        <v>0</v>
      </c>
      <c r="C26" s="256"/>
      <c r="D26" s="95" t="s">
        <v>176</v>
      </c>
      <c r="E26" s="131">
        <v>0</v>
      </c>
    </row>
    <row r="27" spans="1:8" ht="26.65" customHeight="1">
      <c r="A27" s="95" t="s">
        <v>177</v>
      </c>
      <c r="B27" s="131">
        <v>0</v>
      </c>
      <c r="C27" s="256"/>
      <c r="D27" s="97" t="s">
        <v>178</v>
      </c>
      <c r="E27" s="132">
        <v>0</v>
      </c>
    </row>
    <row r="28" spans="1:8" ht="26.65" customHeight="1">
      <c r="A28" s="95" t="s">
        <v>179</v>
      </c>
      <c r="B28" s="131">
        <v>0</v>
      </c>
      <c r="C28" s="256"/>
      <c r="D28" s="95" t="s">
        <v>180</v>
      </c>
      <c r="E28" s="131">
        <v>0</v>
      </c>
    </row>
    <row r="29" spans="1:8" ht="26.65" customHeight="1">
      <c r="A29" s="95" t="s">
        <v>181</v>
      </c>
      <c r="B29" s="131">
        <v>0</v>
      </c>
      <c r="C29" s="256"/>
      <c r="D29" s="95" t="s">
        <v>182</v>
      </c>
      <c r="E29" s="131">
        <v>0</v>
      </c>
    </row>
    <row r="30" spans="1:8" ht="29.1" customHeight="1">
      <c r="A30" s="106" t="s">
        <v>183</v>
      </c>
      <c r="B30" s="106">
        <f>'BR Projet 3'!B29+'BR Projet 3'!B28+'BR Projet 3'!B27+'BR Projet 3'!B26+'BR Projet 3'!B22+'BR Projet 3'!B19+'BR Projet 3'!B14+'BR Projet 3'!B9+'BR Projet 3'!B5</f>
        <v>0</v>
      </c>
      <c r="C30" s="256"/>
      <c r="D30" s="106" t="s">
        <v>184</v>
      </c>
      <c r="E30" s="106">
        <f>'BR Projet 3'!E29+'BR Projet 3'!E28+'BR Projet 3'!E26+'BR Projet 3'!E7+'BR Projet 3'!E5</f>
        <v>0</v>
      </c>
      <c r="H30" s="107">
        <f>'BR Projet 3'!E30-'BR Projet 3'!B30</f>
        <v>0</v>
      </c>
    </row>
    <row r="31" spans="1:8" s="111" customFormat="1" ht="29.1" customHeight="1">
      <c r="A31" s="108" t="s">
        <v>185</v>
      </c>
      <c r="B31" s="109" t="str">
        <f>IF('BR Projet 3'!E30-'BR Projet 3'!B30&gt;0,'BR Projet 3'!H30,"0")</f>
        <v>0</v>
      </c>
      <c r="C31" s="110"/>
      <c r="D31" s="108" t="s">
        <v>186</v>
      </c>
      <c r="E31" s="109" t="str">
        <f>IF('BR Projet 3'!E30-'BR Projet 3'!B30&lt;0,'BR Projet 3'!H30,"0")</f>
        <v>0</v>
      </c>
    </row>
    <row r="32" spans="1:8" ht="12.6" customHeight="1">
      <c r="A32" s="249"/>
      <c r="B32" s="249"/>
      <c r="C32" s="249"/>
      <c r="D32" s="249"/>
      <c r="E32" s="249"/>
    </row>
    <row r="33" spans="1:5" ht="29.1" customHeight="1">
      <c r="A33" s="250" t="s">
        <v>187</v>
      </c>
      <c r="B33" s="250"/>
      <c r="C33" s="250"/>
      <c r="D33" s="250"/>
      <c r="E33" s="250"/>
    </row>
    <row r="34" spans="1:5" ht="26.65" customHeight="1">
      <c r="A34" s="95" t="s">
        <v>188</v>
      </c>
      <c r="B34" s="95">
        <f>'BR Projet 3'!B35+'BR Projet 3'!B36+'BR Projet 3'!B37</f>
        <v>0</v>
      </c>
      <c r="C34" s="251"/>
      <c r="D34" s="95" t="s">
        <v>189</v>
      </c>
      <c r="E34" s="95">
        <f>'BR Projet 3'!E35+'BR Projet 3'!E36+'BR Projet 3'!E37</f>
        <v>0</v>
      </c>
    </row>
    <row r="35" spans="1:5" ht="26.65" customHeight="1">
      <c r="A35" s="97" t="s">
        <v>190</v>
      </c>
      <c r="B35" s="132">
        <v>0</v>
      </c>
      <c r="C35" s="251"/>
      <c r="D35" s="97" t="s">
        <v>191</v>
      </c>
      <c r="E35" s="134">
        <f>'BR Projet 3'!B37</f>
        <v>0</v>
      </c>
    </row>
    <row r="36" spans="1:5" ht="26.65" customHeight="1">
      <c r="A36" s="97" t="s">
        <v>192</v>
      </c>
      <c r="B36" s="132">
        <v>0</v>
      </c>
      <c r="C36" s="251"/>
      <c r="D36" s="97" t="s">
        <v>193</v>
      </c>
      <c r="E36" s="134">
        <f>'BR Projet 3'!B36</f>
        <v>0</v>
      </c>
    </row>
    <row r="37" spans="1:5" ht="26.65" customHeight="1">
      <c r="A37" s="97" t="s">
        <v>194</v>
      </c>
      <c r="B37" s="132">
        <v>0</v>
      </c>
      <c r="C37" s="251"/>
      <c r="D37" s="97" t="s">
        <v>195</v>
      </c>
      <c r="E37" s="134">
        <f>'BR Projet 3'!B35</f>
        <v>0</v>
      </c>
    </row>
    <row r="38" spans="1:5" ht="29.1" customHeight="1">
      <c r="A38" s="112" t="s">
        <v>196</v>
      </c>
      <c r="B38" s="112">
        <f>'BR Projet 3'!B34+'BR Projet 3'!B30+'BR Projet 3'!B31</f>
        <v>0</v>
      </c>
      <c r="C38" s="251"/>
      <c r="D38" s="112" t="s">
        <v>196</v>
      </c>
      <c r="E38" s="112">
        <f>'BR Projet 3'!E30-'BR Projet 3'!E31+'BR Projet 3'!E34</f>
        <v>0</v>
      </c>
    </row>
    <row r="39" spans="1:5" ht="29.85" customHeight="1">
      <c r="A39" s="252" t="s">
        <v>197</v>
      </c>
      <c r="B39" s="252"/>
      <c r="C39" s="252"/>
      <c r="D39" s="252"/>
      <c r="E39" s="252"/>
    </row>
    <row r="1048574" ht="12.75" customHeight="1"/>
    <row r="1048575" ht="12.75" customHeight="1"/>
    <row r="1048576" ht="12.75" customHeight="1"/>
  </sheetData>
  <sheetProtection sheet="1" objects="1" scenarios="1" selectLockedCells="1"/>
  <mergeCells count="11">
    <mergeCell ref="A32:E32"/>
    <mergeCell ref="A33:E33"/>
    <mergeCell ref="C34:C38"/>
    <mergeCell ref="A39:E39"/>
    <mergeCell ref="B1:E1"/>
    <mergeCell ref="D2:E2"/>
    <mergeCell ref="C3:C30"/>
    <mergeCell ref="A4:B4"/>
    <mergeCell ref="D4:E4"/>
    <mergeCell ref="D21:E21"/>
    <mergeCell ref="D23:E23"/>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B58B8-2633-4C78-8050-D33E52989D2C}">
  <sheetPr>
    <tabColor rgb="FF990099"/>
    <pageSetUpPr fitToPage="1"/>
  </sheetPr>
  <dimension ref="A1:AMK108"/>
  <sheetViews>
    <sheetView tabSelected="1" topLeftCell="A33" zoomScale="110" zoomScaleNormal="110" workbookViewId="0">
      <selection activeCell="H10" sqref="H10"/>
    </sheetView>
  </sheetViews>
  <sheetFormatPr defaultColWidth="9.140625" defaultRowHeight="13.15"/>
  <cols>
    <col min="1" max="1" width="6.7109375" style="144" customWidth="1"/>
    <col min="2" max="2" width="11.140625" style="144" customWidth="1"/>
    <col min="3" max="3" width="9.7109375" style="144" customWidth="1"/>
    <col min="4" max="4" width="6.85546875" style="144" customWidth="1"/>
    <col min="5" max="5" width="9.140625" style="144"/>
    <col min="6" max="6" width="4.85546875" style="144" customWidth="1"/>
    <col min="7" max="7" width="19.85546875" style="144" customWidth="1"/>
    <col min="8" max="8" width="7.7109375" style="144" customWidth="1"/>
    <col min="9" max="9" width="5.7109375" style="144" customWidth="1"/>
    <col min="10" max="10" width="8.140625" style="144" customWidth="1"/>
    <col min="11" max="12" width="10.140625" style="144" customWidth="1"/>
    <col min="13" max="13" width="7.28515625" style="144" customWidth="1"/>
    <col min="14" max="14" width="5.42578125" style="144" customWidth="1"/>
    <col min="15" max="15" width="6.140625" style="144" customWidth="1"/>
    <col min="16" max="16" width="19.85546875" style="144" customWidth="1"/>
    <col min="17" max="1025" width="9.140625" style="144"/>
  </cols>
  <sheetData>
    <row r="1" spans="1:23" ht="26.1" customHeight="1">
      <c r="A1" s="288" t="e">
        <f>'[1]Informations générales'!B8</f>
        <v>#REF!</v>
      </c>
      <c r="B1" s="288"/>
      <c r="C1" s="288"/>
      <c r="D1" s="288"/>
      <c r="E1" s="288"/>
      <c r="F1" s="288"/>
      <c r="G1" s="288"/>
      <c r="H1" s="288"/>
      <c r="I1" s="288"/>
      <c r="J1" s="288"/>
      <c r="K1" s="288"/>
      <c r="L1" s="288"/>
      <c r="M1" s="288"/>
      <c r="N1" s="288"/>
      <c r="O1" s="288"/>
      <c r="P1" s="288"/>
      <c r="Q1" s="288"/>
    </row>
    <row r="2" spans="1:23" s="144" customFormat="1" ht="10.35" customHeight="1">
      <c r="A2" s="145"/>
    </row>
    <row r="3" spans="1:23" s="144" customFormat="1" ht="14.85" customHeight="1">
      <c r="A3" s="289" t="s">
        <v>266</v>
      </c>
      <c r="B3" s="289"/>
      <c r="C3" s="289"/>
      <c r="D3" s="289"/>
      <c r="E3" s="289"/>
      <c r="F3" s="289"/>
      <c r="G3" s="289"/>
      <c r="H3" s="289"/>
    </row>
    <row r="4" spans="1:23" s="144" customFormat="1" ht="10.35" customHeight="1">
      <c r="A4" s="145"/>
    </row>
    <row r="5" spans="1:23" ht="14.85" customHeight="1">
      <c r="A5" s="146" t="s">
        <v>267</v>
      </c>
      <c r="B5" s="147"/>
      <c r="C5" s="147"/>
      <c r="D5" s="147"/>
      <c r="E5" s="147"/>
      <c r="R5" s="290" t="s">
        <v>268</v>
      </c>
      <c r="S5" s="291"/>
      <c r="T5" s="291"/>
      <c r="U5" s="291"/>
      <c r="V5" s="292"/>
    </row>
    <row r="6" spans="1:23" ht="14.85" customHeight="1">
      <c r="A6" s="287" t="s">
        <v>96</v>
      </c>
      <c r="B6" s="287"/>
      <c r="C6" s="147">
        <f>'[1]Données associatives'!I6</f>
        <v>0</v>
      </c>
      <c r="D6" s="147"/>
      <c r="E6" s="147"/>
      <c r="G6" s="293" t="s">
        <v>269</v>
      </c>
      <c r="H6" s="293"/>
      <c r="J6" s="148"/>
      <c r="R6" s="149" t="s">
        <v>270</v>
      </c>
      <c r="S6" s="149" t="s">
        <v>271</v>
      </c>
      <c r="T6" s="149" t="s">
        <v>272</v>
      </c>
      <c r="U6" s="149" t="s">
        <v>273</v>
      </c>
      <c r="V6" s="149" t="s">
        <v>274</v>
      </c>
      <c r="W6" s="150"/>
    </row>
    <row r="7" spans="1:23" ht="14.85" customHeight="1">
      <c r="A7" s="287" t="s">
        <v>97</v>
      </c>
      <c r="B7" s="287"/>
      <c r="C7" s="147">
        <f>'[1]Données associatives'!I7</f>
        <v>0</v>
      </c>
      <c r="D7" s="147"/>
      <c r="E7" s="151" t="s">
        <v>275</v>
      </c>
      <c r="R7" s="152" t="str">
        <f>H8</f>
        <v>0</v>
      </c>
      <c r="S7" s="153" t="e">
        <f>H9</f>
        <v>#DIV/0!</v>
      </c>
      <c r="T7" s="152" t="e">
        <f>H10</f>
        <v>#DIV/0!</v>
      </c>
      <c r="U7" s="154" t="e">
        <f>H11</f>
        <v>#REF!</v>
      </c>
      <c r="V7" s="152" t="e">
        <f>H12</f>
        <v>#REF!</v>
      </c>
      <c r="W7" s="150"/>
    </row>
    <row r="8" spans="1:23" ht="14.85" customHeight="1">
      <c r="A8" s="294" t="s">
        <v>95</v>
      </c>
      <c r="B8" s="294"/>
      <c r="C8" s="155">
        <f>RECAP!C6+RECAP!C7</f>
        <v>0</v>
      </c>
      <c r="D8" s="147"/>
      <c r="E8" s="156" t="e">
        <f>RECAP!C6/RECAP!C8*100</f>
        <v>#DIV/0!</v>
      </c>
      <c r="G8" s="157" t="s">
        <v>276</v>
      </c>
      <c r="H8" s="158" t="str">
        <f>IF(RECAP!C8&lt;20,"0",IF(AND(RECAP!C8&gt;=20,RECAP!C8&lt;=50),"1",IF(AND(RECAP!C8&gt;=51,RECAP!C8&lt;=100),"2",IF(AND(RECAP!C8&gt;=101,RECAP!C8&lt;200),"3",IF(RECAP!C8&gt;=200,"4")))))</f>
        <v>0</v>
      </c>
      <c r="R8" s="150"/>
      <c r="S8" s="150"/>
      <c r="T8" s="150"/>
      <c r="U8" s="150"/>
      <c r="V8" s="150"/>
      <c r="W8" s="150"/>
    </row>
    <row r="9" spans="1:23" ht="14.85" customHeight="1">
      <c r="G9" s="157" t="s">
        <v>277</v>
      </c>
      <c r="H9" s="148" t="e">
        <f>IF(RECAP!E8&lt;10,0,IF(AND(RECAP!E8&gt;=10,RECAP!E8&lt;=20),1,IF(AND(RECAP!E8&gt;=21,RECAP!E8&lt;=40),2,IF(AND(RECAP!E8&gt;=41,RECAP!E8&lt;=70),3,IF(RECAP!E8&gt;70,4)))))</f>
        <v>#DIV/0!</v>
      </c>
      <c r="R9" s="150"/>
      <c r="S9" s="150"/>
      <c r="T9" s="150"/>
      <c r="U9" s="150"/>
      <c r="V9" s="150"/>
      <c r="W9" s="150"/>
    </row>
    <row r="10" spans="1:23" ht="14.85" customHeight="1">
      <c r="A10" s="146" t="s">
        <v>278</v>
      </c>
      <c r="B10" s="147"/>
      <c r="C10" s="147"/>
      <c r="D10" s="147"/>
      <c r="E10" s="147"/>
      <c r="G10" s="157" t="s">
        <v>279</v>
      </c>
      <c r="H10" s="158" t="e">
        <f>IF(AND(RECAP!D14&lt;50,RECAP!C17="NON"),"0",IF(AND(RECAP!D14&lt;50,RECAP!C17="OUI"),"1",IF(AND(RECAP!D14&gt;51,RECAP!C17="NON"),"2",IF(AND(RECAP!D14&gt;51,RECAP!D14&lt;=70,RECAP!C17="OUI"),"3",IF(AND(RECAP!D14&gt;70,RECAP!C17="OUI"),"4")))))</f>
        <v>#DIV/0!</v>
      </c>
      <c r="R10" s="150"/>
      <c r="S10" s="150"/>
      <c r="T10" s="150"/>
      <c r="U10" s="150"/>
      <c r="V10" s="150"/>
      <c r="W10" s="150"/>
    </row>
    <row r="11" spans="1:23" ht="14.85" customHeight="1">
      <c r="G11" s="157" t="s">
        <v>280</v>
      </c>
      <c r="H11" s="148" t="e">
        <f>IF(RECAP!C19="OUI","4","0")</f>
        <v>#REF!</v>
      </c>
    </row>
    <row r="12" spans="1:23" ht="14.85" customHeight="1">
      <c r="A12" s="147" t="s">
        <v>281</v>
      </c>
      <c r="B12" s="147"/>
      <c r="C12" s="147">
        <f>'[1]Budget réalisé'!B32</f>
        <v>0</v>
      </c>
      <c r="D12" s="295" t="s">
        <v>282</v>
      </c>
      <c r="E12" s="295"/>
      <c r="G12" s="157" t="s">
        <v>283</v>
      </c>
      <c r="H12" s="158" t="e">
        <f>IF(RECAP!C21=0,"0",IF(AND(RECAP!C21&gt;=1,RECAP!C21&lt;=499),"1",IF(AND(RECAP!C21&gt;=500,RECAP!C21&lt;=999),"2",IF(AND(RECAP!C21&gt;=1000,RECAP!C21&lt;=1499),"3",IF(RECAP!C21&gt;=1500,"4")))))</f>
        <v>#REF!</v>
      </c>
    </row>
    <row r="13" spans="1:23" ht="14.85" customHeight="1">
      <c r="A13" s="147" t="s">
        <v>284</v>
      </c>
      <c r="B13" s="147"/>
      <c r="C13" s="147">
        <f>'[1]Budget réalisé'!E32</f>
        <v>0</v>
      </c>
    </row>
    <row r="14" spans="1:23" ht="14.85" customHeight="1">
      <c r="A14" s="147" t="s">
        <v>285</v>
      </c>
      <c r="B14" s="147"/>
      <c r="C14" s="147" t="str">
        <f>'[1]Budget réalisé'!E33</f>
        <v>0</v>
      </c>
      <c r="D14" s="159" t="e">
        <f>(RECAP!C13-RECAP!C16)/RECAP!C12*100</f>
        <v>#DIV/0!</v>
      </c>
      <c r="E14" s="155" t="s">
        <v>286</v>
      </c>
    </row>
    <row r="15" spans="1:23" ht="14.85" customHeight="1">
      <c r="A15" s="147" t="s">
        <v>287</v>
      </c>
      <c r="B15" s="147"/>
      <c r="C15" s="147" t="str">
        <f>'[1]Budget réalisé'!B33</f>
        <v>0</v>
      </c>
    </row>
    <row r="16" spans="1:23" ht="14.85" customHeight="1">
      <c r="A16" s="147" t="s">
        <v>288</v>
      </c>
      <c r="B16" s="147"/>
      <c r="C16" s="147">
        <f>'[1]Budget réalisé'!E19</f>
        <v>0</v>
      </c>
    </row>
    <row r="17" spans="1:17" ht="14.85" customHeight="1">
      <c r="A17" s="146" t="s">
        <v>289</v>
      </c>
      <c r="B17" s="146"/>
      <c r="C17" s="155" t="str">
        <f>IF('[1]Budget réalisé'!E9-'[1]Budget réalisé'!E19&gt;0,"OUI","NON")</f>
        <v>NON</v>
      </c>
    </row>
    <row r="18" spans="1:17" ht="14.85" customHeight="1"/>
    <row r="19" spans="1:17" ht="14.85" customHeight="1">
      <c r="A19" s="146" t="s">
        <v>290</v>
      </c>
      <c r="B19" s="146"/>
      <c r="C19" s="155" t="e">
        <f>'[1]Données associatives'!I20</f>
        <v>#REF!</v>
      </c>
    </row>
    <row r="20" spans="1:17" ht="14.85" customHeight="1"/>
    <row r="21" spans="1:17" ht="14.85" customHeight="1">
      <c r="A21" s="146" t="s">
        <v>291</v>
      </c>
      <c r="B21" s="147"/>
      <c r="C21" s="160" t="e">
        <f>'[1]Données associatives'!D26</f>
        <v>#REF!</v>
      </c>
    </row>
    <row r="22" spans="1:17" ht="14.85" customHeight="1">
      <c r="A22" s="161"/>
      <c r="B22" s="161"/>
      <c r="C22" s="161"/>
      <c r="D22" s="161"/>
      <c r="E22" s="161"/>
      <c r="F22" s="161"/>
      <c r="G22" s="161"/>
      <c r="H22" s="161"/>
      <c r="I22" s="161"/>
      <c r="J22" s="161"/>
      <c r="K22" s="161"/>
      <c r="L22" s="161"/>
      <c r="M22" s="161"/>
      <c r="N22" s="161"/>
      <c r="O22" s="161"/>
      <c r="P22" s="161"/>
      <c r="Q22" s="161"/>
    </row>
    <row r="23" spans="1:17" ht="14.85" customHeight="1">
      <c r="A23" s="296" t="s">
        <v>292</v>
      </c>
      <c r="B23" s="296"/>
      <c r="C23" s="296"/>
      <c r="D23" s="296"/>
      <c r="E23" s="296"/>
      <c r="F23" s="296"/>
      <c r="G23" s="296"/>
      <c r="H23" s="296"/>
      <c r="I23" s="161"/>
      <c r="J23" s="297" t="s">
        <v>293</v>
      </c>
      <c r="K23" s="297"/>
      <c r="L23" s="297"/>
      <c r="M23" s="297"/>
      <c r="N23" s="297"/>
      <c r="O23" s="297"/>
      <c r="P23" s="297"/>
      <c r="Q23" s="297"/>
    </row>
    <row r="24" spans="1:17" ht="14.85" customHeight="1">
      <c r="A24" s="298" t="e">
        <f>'[1]Projet 1'!C3</f>
        <v>#REF!</v>
      </c>
      <c r="B24" s="298"/>
      <c r="C24" s="298"/>
      <c r="D24" s="298"/>
      <c r="E24" s="298"/>
      <c r="F24" s="298"/>
      <c r="G24" s="298"/>
      <c r="H24" s="298"/>
      <c r="I24" s="161"/>
      <c r="J24" s="299" t="e">
        <f>#REF!</f>
        <v>#REF!</v>
      </c>
      <c r="K24" s="299"/>
      <c r="L24" s="299"/>
      <c r="M24" s="299"/>
      <c r="N24" s="299"/>
      <c r="O24" s="299"/>
      <c r="P24" s="299"/>
      <c r="Q24" s="299"/>
    </row>
    <row r="25" spans="1:17" ht="14.85" customHeight="1">
      <c r="A25" s="162"/>
      <c r="B25" s="162"/>
      <c r="C25" s="162"/>
      <c r="D25" s="162"/>
      <c r="E25" s="162"/>
      <c r="F25" s="162"/>
      <c r="G25" s="162"/>
      <c r="H25" s="162"/>
      <c r="I25" s="161"/>
      <c r="J25" s="163"/>
      <c r="K25" s="163"/>
      <c r="L25" s="163"/>
      <c r="M25" s="163"/>
      <c r="N25" s="163"/>
      <c r="O25" s="163"/>
      <c r="P25" s="163"/>
      <c r="Q25" s="163"/>
    </row>
    <row r="26" spans="1:17" ht="14.85" customHeight="1">
      <c r="A26" s="302" t="s">
        <v>294</v>
      </c>
      <c r="B26" s="303"/>
      <c r="C26" s="303"/>
      <c r="D26" s="303"/>
      <c r="E26" s="304"/>
      <c r="F26" s="162"/>
      <c r="G26" s="162"/>
      <c r="H26" s="162"/>
      <c r="I26" s="161"/>
      <c r="J26" s="164" t="s">
        <v>294</v>
      </c>
      <c r="K26" s="165"/>
      <c r="L26" s="165"/>
      <c r="M26" s="163"/>
      <c r="N26" s="163"/>
      <c r="O26" s="163"/>
      <c r="P26" s="163"/>
      <c r="Q26" s="163"/>
    </row>
    <row r="27" spans="1:17" ht="14.85" customHeight="1">
      <c r="G27" s="293" t="s">
        <v>269</v>
      </c>
      <c r="H27" s="293"/>
      <c r="I27" s="161"/>
      <c r="J27" s="161"/>
      <c r="K27" s="161"/>
      <c r="L27" s="161"/>
      <c r="M27" s="161"/>
      <c r="N27" s="161"/>
      <c r="O27" s="161"/>
      <c r="P27" s="293" t="s">
        <v>269</v>
      </c>
      <c r="Q27" s="293"/>
    </row>
    <row r="28" spans="1:17" ht="15.75" customHeight="1">
      <c r="A28" s="166" t="s">
        <v>281</v>
      </c>
      <c r="B28" s="166"/>
      <c r="C28" s="166">
        <f>'[1]BP Projet 1'!B30</f>
        <v>0</v>
      </c>
      <c r="D28" s="305" t="s">
        <v>295</v>
      </c>
      <c r="E28" s="305"/>
      <c r="F28" s="162"/>
      <c r="G28" s="162"/>
      <c r="I28" s="161"/>
      <c r="J28" s="167" t="s">
        <v>281</v>
      </c>
      <c r="K28" s="167"/>
      <c r="L28" s="167">
        <f>'[1]BR Projet 1'!E30</f>
        <v>0</v>
      </c>
      <c r="M28" s="306" t="s">
        <v>296</v>
      </c>
      <c r="N28" s="306"/>
      <c r="O28" s="163"/>
      <c r="P28" s="165"/>
      <c r="Q28" s="167"/>
    </row>
    <row r="29" spans="1:17" ht="15.75" customHeight="1">
      <c r="A29" s="166" t="s">
        <v>284</v>
      </c>
      <c r="B29" s="166"/>
      <c r="C29" s="166">
        <f>'[1]BP Projet 1'!E30</f>
        <v>0</v>
      </c>
      <c r="D29" s="162"/>
      <c r="E29" s="162"/>
      <c r="F29" s="162"/>
      <c r="G29" s="168" t="s">
        <v>297</v>
      </c>
      <c r="H29" s="148" t="e">
        <f>RECAP!D44</f>
        <v>#REF!</v>
      </c>
      <c r="I29" s="161"/>
      <c r="J29" s="167" t="s">
        <v>284</v>
      </c>
      <c r="K29" s="167"/>
      <c r="L29" s="167">
        <f>'[1]BR Projet 1'!B30</f>
        <v>0</v>
      </c>
      <c r="M29" s="163"/>
      <c r="N29" s="163"/>
      <c r="O29" s="163"/>
      <c r="P29" s="164" t="s">
        <v>297</v>
      </c>
      <c r="Q29" s="169" t="e">
        <f>RECAP!M45</f>
        <v>#REF!</v>
      </c>
    </row>
    <row r="30" spans="1:17" ht="15.75" customHeight="1">
      <c r="A30" s="166"/>
      <c r="B30" s="166"/>
      <c r="C30" s="166"/>
      <c r="D30" s="170" t="e">
        <f>(RECAP!C29-RECAP!C32)/RECAP!C28*100</f>
        <v>#DIV/0!</v>
      </c>
      <c r="E30" s="171" t="s">
        <v>286</v>
      </c>
      <c r="F30" s="162"/>
      <c r="G30" s="168" t="s">
        <v>298</v>
      </c>
      <c r="H30" s="158" t="e">
        <f>IF(AND(RECAP!D30&lt;50,RECAP!C33="NON"),"0",[2]Feuil1!$A$6)</f>
        <v>#DIV/0!</v>
      </c>
      <c r="I30" s="161"/>
      <c r="J30" s="167" t="s">
        <v>285</v>
      </c>
      <c r="K30" s="167"/>
      <c r="L30" s="172" t="str">
        <f>'[1]BR Projet 1'!E31</f>
        <v>0</v>
      </c>
      <c r="M30" s="173" t="e">
        <f>(RECAP!L29-RECAP!L32)/RECAP!L28*100</f>
        <v>#DIV/0!</v>
      </c>
      <c r="N30" s="174" t="s">
        <v>286</v>
      </c>
      <c r="O30" s="163"/>
      <c r="P30" s="164" t="s">
        <v>298</v>
      </c>
      <c r="Q30" s="175" t="e">
        <f>IF(AND(RECAP!M30&lt;50,RECAP!L33="NON"),"0",IF(AND(RECAP!M30&lt;50,RECAP!L33="OUI"),"1",IF(AND(RECAP!M30&gt;50,RECAP!L33="NON"),"2",IF(AND(RECAP!M30&gt;51,RECAP!M30&lt;=70,RECAP!L33="OUI"),"3",IF(AND(RECAP!M30&gt;70,RECAP!L33="OUI"),"4")))))</f>
        <v>#DIV/0!</v>
      </c>
    </row>
    <row r="31" spans="1:17" ht="15.75" customHeight="1">
      <c r="A31" s="166"/>
      <c r="B31" s="166"/>
      <c r="C31" s="166"/>
      <c r="D31" s="162"/>
      <c r="E31" s="162"/>
      <c r="F31" s="162"/>
      <c r="G31" s="168" t="s">
        <v>291</v>
      </c>
      <c r="H31" s="158" t="e">
        <f>IF(RECAP!C36=0,"0",IF(AND(RECAP!C36&gt;=1,RECAP!C36&lt;=50),"1",IF(AND(RECAP!C36&gt;=50,RECAP!C36&lt;=100),"2",IF(AND(RECAP!C36&gt;=101,RECAP!C36&lt;=150),"3",IF(RECAP!C36&gt;=151,"4")))))</f>
        <v>#REF!</v>
      </c>
      <c r="I31" s="161"/>
      <c r="J31" s="167" t="s">
        <v>287</v>
      </c>
      <c r="K31" s="167"/>
      <c r="L31" s="172" t="str">
        <f>'[1]BR Projet 1'!B31</f>
        <v>0</v>
      </c>
      <c r="M31" s="163"/>
      <c r="N31" s="163"/>
      <c r="O31" s="163"/>
      <c r="P31" s="164" t="s">
        <v>291</v>
      </c>
      <c r="Q31" s="169" t="e">
        <f>IF(RECAP!L36=0,"0",IF(AND(RECAP!L36&gt;=1,RECAP!L36&lt;=50),"1",IF(AND(RECAP!L36&gt;=50,RECAP!L36&lt;=100),"2",IF(AND(RECAP!L36&gt;=101,RECAP!L36&lt;=150),"3",IF(RECAP!L36&gt;=151,"4")))))</f>
        <v>#REF!</v>
      </c>
    </row>
    <row r="32" spans="1:17" ht="15.75" customHeight="1">
      <c r="A32" s="166" t="s">
        <v>288</v>
      </c>
      <c r="B32" s="166"/>
      <c r="C32" s="166">
        <f>'[1]BP Projet 1'!E17</f>
        <v>0</v>
      </c>
      <c r="D32" s="162"/>
      <c r="E32" s="162"/>
      <c r="F32" s="162"/>
      <c r="G32" s="168" t="s">
        <v>299</v>
      </c>
      <c r="H32" s="148" t="e">
        <f>IF(RECAP!C50=0,"0",IF(RECAP!C50=1,"2",IF(RECAP!C50=2,"4")))</f>
        <v>#REF!</v>
      </c>
      <c r="I32" s="161"/>
      <c r="J32" s="167" t="s">
        <v>288</v>
      </c>
      <c r="K32" s="167"/>
      <c r="L32" s="167">
        <f>'[1]BR Projet 1'!E17</f>
        <v>0</v>
      </c>
      <c r="M32" s="163"/>
      <c r="N32" s="163"/>
      <c r="O32" s="163"/>
      <c r="P32" s="164" t="s">
        <v>299</v>
      </c>
      <c r="Q32" s="169" t="e">
        <f>IF(RECAP!L50=0,"0",IF(RECAP!L50=1,"2",IF(RECAP!L50=2,"4")))</f>
        <v>#REF!</v>
      </c>
    </row>
    <row r="33" spans="1:18" ht="15.75" customHeight="1">
      <c r="A33" s="168" t="s">
        <v>289</v>
      </c>
      <c r="B33" s="168"/>
      <c r="C33" s="171" t="str">
        <f>IF('[1]BP Projet 1'!E7&gt;'[1]BP Projet 1'!E17,"OUI","NON")</f>
        <v>NON</v>
      </c>
      <c r="D33" s="162"/>
      <c r="E33" s="162"/>
      <c r="F33" s="162"/>
      <c r="G33" s="176"/>
      <c r="H33" s="158"/>
      <c r="I33" s="161"/>
      <c r="J33" s="164" t="s">
        <v>289</v>
      </c>
      <c r="K33" s="164"/>
      <c r="L33" s="174" t="str">
        <f>IF('[1]BR Projet 1'!E7&gt;'[1]BR Projet 1'!E17,"OUI","NON")</f>
        <v>NON</v>
      </c>
      <c r="M33" s="163"/>
      <c r="N33" s="163"/>
      <c r="O33" s="163"/>
      <c r="P33" s="177"/>
      <c r="Q33" s="178"/>
    </row>
    <row r="34" spans="1:18" ht="15.75" customHeight="1">
      <c r="D34" s="162"/>
      <c r="E34" s="162"/>
      <c r="F34" s="162"/>
      <c r="G34" s="162"/>
      <c r="I34" s="161"/>
      <c r="J34" s="161"/>
      <c r="K34" s="161"/>
      <c r="L34" s="161"/>
      <c r="M34" s="163"/>
      <c r="N34" s="163"/>
      <c r="O34" s="163"/>
      <c r="P34" s="163"/>
      <c r="Q34" s="161"/>
    </row>
    <row r="35" spans="1:18" ht="15.75" customHeight="1">
      <c r="D35" s="162"/>
      <c r="E35" s="305" t="s">
        <v>300</v>
      </c>
      <c r="F35" s="305"/>
      <c r="G35" s="171">
        <f>'[1]BP Projet 1'!E17</f>
        <v>0</v>
      </c>
      <c r="I35" s="161"/>
      <c r="J35" s="161"/>
      <c r="K35" s="161"/>
      <c r="L35" s="161"/>
      <c r="M35" s="163"/>
      <c r="N35" s="163"/>
      <c r="O35" s="163"/>
      <c r="P35" s="163"/>
      <c r="Q35" s="161"/>
    </row>
    <row r="36" spans="1:18" ht="15.75" customHeight="1">
      <c r="A36" s="168" t="s">
        <v>291</v>
      </c>
      <c r="B36" s="179"/>
      <c r="C36" s="180" t="e">
        <f>'[1]Projet 1'!E25</f>
        <v>#REF!</v>
      </c>
      <c r="D36" s="162"/>
      <c r="E36" s="162"/>
      <c r="F36" s="162"/>
      <c r="G36" s="162"/>
      <c r="I36" s="161"/>
      <c r="J36" s="164" t="s">
        <v>291</v>
      </c>
      <c r="K36" s="165"/>
      <c r="L36" s="181" t="e">
        <f>#REF!</f>
        <v>#REF!</v>
      </c>
      <c r="M36" s="163"/>
      <c r="N36" s="163"/>
      <c r="O36" s="163"/>
      <c r="P36" s="163"/>
      <c r="Q36" s="161"/>
      <c r="R36" s="161"/>
    </row>
    <row r="37" spans="1:18" ht="15.75" customHeight="1">
      <c r="I37" s="161"/>
      <c r="J37" s="161"/>
      <c r="K37" s="161"/>
      <c r="L37" s="161"/>
      <c r="M37" s="161"/>
      <c r="N37" s="161"/>
      <c r="O37" s="161"/>
      <c r="P37" s="161"/>
      <c r="Q37" s="161"/>
    </row>
    <row r="38" spans="1:18" ht="15.75" customHeight="1">
      <c r="A38" s="168" t="s">
        <v>301</v>
      </c>
      <c r="B38" s="179"/>
      <c r="C38" s="179"/>
      <c r="D38" s="166"/>
      <c r="I38" s="161"/>
      <c r="J38" s="164" t="s">
        <v>301</v>
      </c>
      <c r="K38" s="165"/>
      <c r="L38" s="165"/>
      <c r="M38" s="167"/>
      <c r="N38" s="161"/>
      <c r="O38" s="161"/>
      <c r="P38" s="161"/>
      <c r="Q38" s="161"/>
    </row>
    <row r="39" spans="1:18" ht="15.75" customHeight="1">
      <c r="A39" s="307" t="s">
        <v>302</v>
      </c>
      <c r="B39" s="308"/>
      <c r="C39" s="309"/>
      <c r="D39" s="166" t="e">
        <f>IF('[1]Projet 1'!A27="OUI","1","0")</f>
        <v>#REF!</v>
      </c>
      <c r="I39" s="161"/>
      <c r="J39" s="182" t="s">
        <v>302</v>
      </c>
      <c r="K39" s="182"/>
      <c r="L39" s="167"/>
      <c r="M39" s="167" t="e">
        <f>IF(#REF!="OUI","1","0")</f>
        <v>#REF!</v>
      </c>
      <c r="N39" s="161"/>
      <c r="O39" s="161"/>
      <c r="P39" s="161"/>
      <c r="Q39" s="161"/>
    </row>
    <row r="40" spans="1:18" ht="15.75" customHeight="1">
      <c r="A40" s="300" t="s">
        <v>223</v>
      </c>
      <c r="B40" s="300"/>
      <c r="C40" s="300"/>
      <c r="D40" s="166" t="e">
        <f>IF('[1]Projet 1'!A28="OUI","1","0")</f>
        <v>#REF!</v>
      </c>
      <c r="I40" s="161"/>
      <c r="J40" s="301" t="s">
        <v>223</v>
      </c>
      <c r="K40" s="301"/>
      <c r="L40" s="301"/>
      <c r="M40" s="167" t="e">
        <f>IF(#REF!="OUI","1","0")</f>
        <v>#REF!</v>
      </c>
      <c r="N40" s="161"/>
      <c r="O40" s="161"/>
      <c r="P40" s="161"/>
      <c r="Q40" s="161"/>
    </row>
    <row r="41" spans="1:18" ht="15.75" customHeight="1">
      <c r="A41" s="300" t="s">
        <v>224</v>
      </c>
      <c r="B41" s="300"/>
      <c r="C41" s="300"/>
      <c r="D41" s="166" t="e">
        <f>IF('[1]Projet 1'!A29="OUI","1","0")</f>
        <v>#REF!</v>
      </c>
      <c r="I41" s="161"/>
      <c r="J41" s="301" t="s">
        <v>224</v>
      </c>
      <c r="K41" s="301"/>
      <c r="L41" s="301"/>
      <c r="M41" s="167" t="e">
        <f>IF(#REF!="OUI","1","0")</f>
        <v>#REF!</v>
      </c>
      <c r="N41" s="161"/>
      <c r="O41" s="161"/>
      <c r="P41" s="161"/>
      <c r="Q41" s="161"/>
    </row>
    <row r="42" spans="1:18" ht="15.75" customHeight="1">
      <c r="A42" s="300" t="s">
        <v>225</v>
      </c>
      <c r="B42" s="300"/>
      <c r="C42" s="300"/>
      <c r="D42" s="166" t="e">
        <f>IF('[1]Projet 1'!A30="OUI","1","0")</f>
        <v>#REF!</v>
      </c>
      <c r="I42" s="161"/>
      <c r="J42" s="301" t="s">
        <v>225</v>
      </c>
      <c r="K42" s="301"/>
      <c r="L42" s="301"/>
      <c r="M42" s="167" t="e">
        <f>IF(#REF!="OUI","1","0")</f>
        <v>#REF!</v>
      </c>
      <c r="N42" s="161"/>
      <c r="O42" s="161"/>
      <c r="P42" s="161"/>
      <c r="Q42" s="161"/>
    </row>
    <row r="43" spans="1:18" ht="15.75" customHeight="1">
      <c r="A43" s="330" t="s">
        <v>303</v>
      </c>
      <c r="B43" s="331"/>
      <c r="C43" s="332"/>
      <c r="D43" s="166" t="e">
        <f>IF('[1]Projet 1'!A17&lt;&gt;"","1","0")</f>
        <v>#REF!</v>
      </c>
      <c r="I43" s="161"/>
      <c r="J43" s="310" t="s">
        <v>304</v>
      </c>
      <c r="K43" s="311"/>
      <c r="L43" s="312"/>
      <c r="M43" s="167" t="e">
        <f>IF('[1]Projet 1'!M15="Eybens","1","0")</f>
        <v>#REF!</v>
      </c>
      <c r="N43" s="161"/>
      <c r="O43" s="161"/>
      <c r="P43" s="161"/>
      <c r="Q43" s="161"/>
    </row>
    <row r="44" spans="1:18" ht="15.75" customHeight="1">
      <c r="C44" s="183" t="s">
        <v>305</v>
      </c>
      <c r="D44" s="180" t="e">
        <f>RECAP!D39+RECAP!D40+RECAP!D41+RECAP!D42+RECAP!D43</f>
        <v>#REF!</v>
      </c>
      <c r="I44" s="161"/>
      <c r="J44" s="167" t="s">
        <v>303</v>
      </c>
      <c r="K44" s="167"/>
      <c r="L44" s="167"/>
      <c r="M44" s="167" t="e">
        <f>IF(#REF!&lt;&gt;"","1","0")</f>
        <v>#REF!</v>
      </c>
      <c r="N44" s="161"/>
      <c r="O44" s="161"/>
      <c r="P44" s="161"/>
      <c r="Q44" s="161"/>
    </row>
    <row r="45" spans="1:18" ht="15.75" customHeight="1">
      <c r="I45" s="161"/>
      <c r="J45" s="161"/>
      <c r="K45" s="161"/>
      <c r="L45" s="184" t="s">
        <v>305</v>
      </c>
      <c r="M45" s="181" t="e">
        <f>RECAP!M39+RECAP!M40+RECAP!M41+RECAP!M42+RECAP!M44</f>
        <v>#REF!</v>
      </c>
      <c r="N45" s="161"/>
      <c r="O45" s="161"/>
      <c r="P45" s="161"/>
      <c r="Q45" s="161"/>
    </row>
    <row r="46" spans="1:18">
      <c r="I46" s="161"/>
      <c r="J46" s="161"/>
      <c r="K46" s="161"/>
      <c r="L46" s="161"/>
      <c r="M46" s="161"/>
      <c r="N46" s="161"/>
      <c r="O46" s="161"/>
      <c r="P46" s="161"/>
      <c r="Q46" s="161"/>
    </row>
    <row r="47" spans="1:18">
      <c r="A47" s="168" t="s">
        <v>306</v>
      </c>
      <c r="B47" s="166"/>
      <c r="C47" s="166"/>
      <c r="I47" s="161"/>
      <c r="J47" s="164" t="s">
        <v>306</v>
      </c>
      <c r="K47" s="167"/>
      <c r="L47" s="167"/>
      <c r="M47" s="161"/>
      <c r="N47" s="161"/>
      <c r="O47" s="161"/>
      <c r="P47" s="161"/>
      <c r="Q47" s="161"/>
    </row>
    <row r="48" spans="1:18">
      <c r="B48" s="166" t="s">
        <v>307</v>
      </c>
      <c r="C48" s="166" t="e">
        <f>IF('[1]Projet 1'!A36="OUI","1","0")</f>
        <v>#REF!</v>
      </c>
      <c r="I48" s="161"/>
      <c r="J48" s="167"/>
      <c r="K48" s="167" t="s">
        <v>307</v>
      </c>
      <c r="L48" s="167" t="e">
        <f>IF(#REF!="OUI","1","0")</f>
        <v>#REF!</v>
      </c>
      <c r="M48" s="161"/>
      <c r="N48" s="161"/>
      <c r="O48" s="161"/>
      <c r="P48" s="161"/>
      <c r="Q48" s="161"/>
    </row>
    <row r="49" spans="1:18">
      <c r="B49" s="166" t="s">
        <v>308</v>
      </c>
      <c r="C49" s="166" t="e">
        <f>IF('[1]Projet 1'!E33="OUI","1","0")</f>
        <v>#REF!</v>
      </c>
      <c r="I49" s="161"/>
      <c r="J49" s="167"/>
      <c r="K49" s="167" t="s">
        <v>308</v>
      </c>
      <c r="L49" s="167" t="e">
        <f>IF(#REF!="OUI","1","0")</f>
        <v>#REF!</v>
      </c>
      <c r="M49" s="161"/>
      <c r="N49" s="161"/>
      <c r="O49" s="161"/>
      <c r="P49" s="161"/>
      <c r="Q49" s="161"/>
    </row>
    <row r="50" spans="1:18">
      <c r="B50" s="183" t="s">
        <v>305</v>
      </c>
      <c r="C50" s="180" t="e">
        <f>+C48+C49</f>
        <v>#REF!</v>
      </c>
      <c r="I50" s="161"/>
      <c r="J50" s="167"/>
      <c r="K50" s="184" t="s">
        <v>305</v>
      </c>
      <c r="L50" s="181" t="e">
        <f>SUM(RECAP!L48:L49)</f>
        <v>#REF!</v>
      </c>
      <c r="M50" s="161"/>
      <c r="N50" s="161"/>
      <c r="O50" s="161"/>
      <c r="P50" s="161"/>
      <c r="Q50" s="161"/>
    </row>
    <row r="51" spans="1:18">
      <c r="A51" s="161"/>
      <c r="B51" s="161"/>
      <c r="C51" s="161"/>
      <c r="D51" s="161"/>
      <c r="E51" s="161"/>
      <c r="F51" s="161"/>
      <c r="G51" s="161"/>
      <c r="H51" s="161"/>
      <c r="I51" s="161"/>
      <c r="J51" s="161"/>
      <c r="K51" s="161"/>
      <c r="L51" s="161"/>
      <c r="M51" s="161"/>
      <c r="N51" s="161"/>
      <c r="O51" s="161"/>
      <c r="P51" s="161"/>
      <c r="Q51" s="161"/>
    </row>
    <row r="52" spans="1:18">
      <c r="A52" s="161"/>
      <c r="B52" s="161"/>
      <c r="C52" s="161"/>
      <c r="D52" s="161"/>
      <c r="E52" s="161"/>
      <c r="F52" s="161"/>
      <c r="G52" s="161"/>
      <c r="H52" s="161"/>
      <c r="I52" s="161"/>
      <c r="J52" s="161"/>
      <c r="K52" s="161"/>
      <c r="L52" s="161"/>
      <c r="M52" s="161"/>
      <c r="N52" s="161"/>
      <c r="O52" s="161"/>
      <c r="P52" s="161"/>
      <c r="Q52" s="161"/>
    </row>
    <row r="53" spans="1:18" ht="17.45">
      <c r="A53" s="296" t="s">
        <v>309</v>
      </c>
      <c r="B53" s="296"/>
      <c r="C53" s="296"/>
      <c r="D53" s="296"/>
      <c r="E53" s="296"/>
      <c r="F53" s="296"/>
      <c r="G53" s="296"/>
      <c r="H53" s="296"/>
      <c r="I53" s="161"/>
      <c r="J53" s="297" t="s">
        <v>310</v>
      </c>
      <c r="K53" s="297"/>
      <c r="L53" s="297"/>
      <c r="M53" s="297"/>
      <c r="N53" s="297"/>
      <c r="O53" s="297"/>
      <c r="P53" s="297"/>
      <c r="Q53" s="297"/>
    </row>
    <row r="54" spans="1:18" ht="15.6">
      <c r="A54" s="298" t="e">
        <f>'[1]Projet 2'!C3</f>
        <v>#REF!</v>
      </c>
      <c r="B54" s="298"/>
      <c r="C54" s="298"/>
      <c r="D54" s="298"/>
      <c r="E54" s="298"/>
      <c r="F54" s="298"/>
      <c r="G54" s="298"/>
      <c r="H54" s="298"/>
      <c r="I54" s="161"/>
      <c r="J54" s="299" t="e">
        <f>#REF!</f>
        <v>#REF!</v>
      </c>
      <c r="K54" s="299"/>
      <c r="L54" s="299"/>
      <c r="M54" s="299"/>
      <c r="N54" s="299"/>
      <c r="O54" s="299"/>
      <c r="P54" s="299"/>
      <c r="Q54" s="299"/>
    </row>
    <row r="55" spans="1:18">
      <c r="A55" s="162"/>
      <c r="B55" s="162"/>
      <c r="C55" s="162"/>
      <c r="D55" s="162"/>
      <c r="E55" s="162"/>
      <c r="F55" s="162"/>
      <c r="G55" s="162"/>
      <c r="H55" s="162"/>
      <c r="I55" s="161"/>
      <c r="J55" s="163"/>
      <c r="K55" s="163"/>
      <c r="L55" s="163"/>
      <c r="M55" s="163"/>
      <c r="N55" s="163"/>
      <c r="O55" s="163"/>
      <c r="P55" s="163"/>
      <c r="Q55" s="163"/>
    </row>
    <row r="56" spans="1:18">
      <c r="A56" s="302" t="s">
        <v>294</v>
      </c>
      <c r="B56" s="303"/>
      <c r="C56" s="303"/>
      <c r="D56" s="303"/>
      <c r="E56" s="304"/>
      <c r="F56" s="162"/>
      <c r="G56" s="162"/>
      <c r="H56" s="162"/>
      <c r="I56" s="161"/>
      <c r="J56" s="164" t="s">
        <v>294</v>
      </c>
      <c r="K56" s="165"/>
      <c r="L56" s="165"/>
      <c r="M56" s="165"/>
      <c r="N56" s="165"/>
      <c r="O56" s="163"/>
      <c r="P56" s="163"/>
      <c r="Q56" s="163"/>
    </row>
    <row r="57" spans="1:18">
      <c r="G57" s="293" t="s">
        <v>269</v>
      </c>
      <c r="H57" s="293"/>
      <c r="I57" s="161"/>
      <c r="J57" s="161"/>
      <c r="K57" s="161"/>
      <c r="L57" s="161"/>
      <c r="M57" s="161"/>
      <c r="N57" s="161"/>
      <c r="O57" s="161"/>
      <c r="P57" s="293" t="s">
        <v>269</v>
      </c>
      <c r="Q57" s="293"/>
    </row>
    <row r="58" spans="1:18">
      <c r="A58" s="166" t="s">
        <v>281</v>
      </c>
      <c r="B58" s="166"/>
      <c r="C58" s="166">
        <f>'[1]BP Projet 2'!B30</f>
        <v>0</v>
      </c>
      <c r="D58" s="305" t="s">
        <v>295</v>
      </c>
      <c r="E58" s="305"/>
      <c r="F58" s="162"/>
      <c r="G58" s="162"/>
      <c r="I58" s="161"/>
      <c r="J58" s="167" t="s">
        <v>281</v>
      </c>
      <c r="K58" s="167"/>
      <c r="L58" s="167">
        <f>'[1]BR Projet 2'!E30</f>
        <v>0</v>
      </c>
      <c r="M58" s="306" t="s">
        <v>296</v>
      </c>
      <c r="N58" s="306"/>
      <c r="O58" s="163"/>
      <c r="P58" s="165"/>
      <c r="Q58" s="167"/>
    </row>
    <row r="59" spans="1:18">
      <c r="A59" s="166" t="s">
        <v>284</v>
      </c>
      <c r="B59" s="166"/>
      <c r="C59" s="166">
        <f>'[1]BP Projet 2'!E30</f>
        <v>0</v>
      </c>
      <c r="D59" s="162"/>
      <c r="E59" s="162"/>
      <c r="F59" s="162"/>
      <c r="G59" s="168" t="s">
        <v>297</v>
      </c>
      <c r="H59" s="148" t="e">
        <f>RECAP!D74</f>
        <v>#REF!</v>
      </c>
      <c r="I59" s="161"/>
      <c r="J59" s="167" t="s">
        <v>284</v>
      </c>
      <c r="K59" s="167"/>
      <c r="L59" s="167">
        <f>'[1]BR Projet 2'!B30</f>
        <v>0</v>
      </c>
      <c r="M59" s="165"/>
      <c r="N59" s="165"/>
      <c r="O59" s="163"/>
      <c r="P59" s="164" t="s">
        <v>297</v>
      </c>
      <c r="Q59" s="169" t="e">
        <f>RECAP!M74</f>
        <v>#REF!</v>
      </c>
    </row>
    <row r="60" spans="1:18">
      <c r="A60" s="166"/>
      <c r="B60" s="166"/>
      <c r="C60" s="166"/>
      <c r="D60" s="170" t="e">
        <f>(RECAP!C59-RECAP!C62)/RECAP!C58*100</f>
        <v>#DIV/0!</v>
      </c>
      <c r="E60" s="171" t="s">
        <v>286</v>
      </c>
      <c r="F60" s="162"/>
      <c r="G60" s="168" t="s">
        <v>298</v>
      </c>
      <c r="H60" s="158" t="e">
        <f>IF(AND(RECAP!D60&lt;50,RECAP!C63="NON"),"0",IF(AND(RECAP!D60&lt;50,RECAP!C63="OUI"),"1",IF(AND(RECAP!D60&gt;50,RECAP!C63="NON"),"2",IF(AND(RECAP!D60&gt;51,RECAP!D60&lt;=70,RECAP!C63="OUI"),"3",IF(AND(RECAP!D60&gt;70,RECAP!C63="OUI"),"4")))))</f>
        <v>#DIV/0!</v>
      </c>
      <c r="I60" s="161"/>
      <c r="J60" s="167" t="s">
        <v>285</v>
      </c>
      <c r="K60" s="167"/>
      <c r="L60" s="172" t="str">
        <f>'[1]BR Projet 2'!E31</f>
        <v>0</v>
      </c>
      <c r="M60" s="173" t="e">
        <f>(RECAP!L59-RECAP!L62)/RECAP!L58*100</f>
        <v>#DIV/0!</v>
      </c>
      <c r="N60" s="174" t="s">
        <v>286</v>
      </c>
      <c r="O60" s="163"/>
      <c r="P60" s="164" t="s">
        <v>298</v>
      </c>
      <c r="Q60" s="175" t="e">
        <f>IF(AND(RECAP!M60&lt;50,RECAP!L63="NON"),"0",IF(AND(RECAP!M60&lt;50,RECAP!L63="OUI"),"1",IF(AND(RECAP!M60&gt;50,RECAP!L63="NON"),"2",IF(AND(RECAP!M60&gt;51,RECAP!M60&lt;=70,RECAP!L63="OUI"),"3",IF(AND(RECAP!M60&gt;70,RECAP!L63="OUI"),"4")))))</f>
        <v>#DIV/0!</v>
      </c>
    </row>
    <row r="61" spans="1:18">
      <c r="A61" s="166"/>
      <c r="B61" s="166"/>
      <c r="C61" s="166"/>
      <c r="D61" s="162"/>
      <c r="E61" s="162"/>
      <c r="F61" s="162"/>
      <c r="G61" s="168" t="s">
        <v>291</v>
      </c>
      <c r="H61" s="158" t="e">
        <f>IF(RECAP!C66=0,"0",IF(AND(RECAP!C66&gt;=1,RECAP!C66&lt;=50),"1",IF(AND(RECAP!C66&gt;=50,RECAP!C66&lt;=100),"2",IF(AND(RECAP!C66&gt;=101,RECAP!C66&lt;=150),"3",IF(RECAP!C66&gt;=151,"4")))))</f>
        <v>#REF!</v>
      </c>
      <c r="I61" s="161"/>
      <c r="J61" s="167" t="s">
        <v>287</v>
      </c>
      <c r="K61" s="167"/>
      <c r="L61" s="172" t="str">
        <f>'[1]BR Projet 2'!B31</f>
        <v>0</v>
      </c>
      <c r="M61" s="165"/>
      <c r="N61" s="165"/>
      <c r="O61" s="163"/>
      <c r="P61" s="164" t="s">
        <v>291</v>
      </c>
      <c r="Q61" s="175" t="str">
        <f>IF(RECAP!L65=0,"0",IF(AND(RECAP!L65&gt;=1,RECAP!L65&lt;=50),"1",IF(AND(RECAP!L65&gt;=50,RECAP!L65&lt;=100),"2",IF(AND(RECAP!L65&gt;=101,RECAP!L65&lt;=150),"3",IF(RECAP!L66&gt;=151,"4")))))</f>
        <v>0</v>
      </c>
    </row>
    <row r="62" spans="1:18">
      <c r="A62" s="166" t="s">
        <v>288</v>
      </c>
      <c r="B62" s="166"/>
      <c r="C62" s="166">
        <f>'[1]BP Projet 2'!E17</f>
        <v>0</v>
      </c>
      <c r="D62" s="162"/>
      <c r="E62" s="162"/>
      <c r="F62" s="162"/>
      <c r="G62" s="168" t="s">
        <v>299</v>
      </c>
      <c r="H62" s="148" t="e">
        <f>IF(RECAP!C79=0,"0",IF(RECAP!C79=1,"2",IF(RECAP!C79=2,"4")))</f>
        <v>#REF!</v>
      </c>
      <c r="I62" s="161"/>
      <c r="J62" s="167" t="s">
        <v>288</v>
      </c>
      <c r="K62" s="167"/>
      <c r="L62" s="167">
        <f>'[1]BR Projet 2'!E17</f>
        <v>0</v>
      </c>
      <c r="M62" s="165"/>
      <c r="N62" s="165"/>
      <c r="O62" s="163"/>
      <c r="P62" s="164" t="s">
        <v>299</v>
      </c>
      <c r="Q62" s="169" t="e">
        <f>IF(RECAP!L79=0,"0",IF(RECAP!L79=1,"2",IF(RECAP!L79=2,"4")))</f>
        <v>#REF!</v>
      </c>
    </row>
    <row r="63" spans="1:18">
      <c r="A63" s="168" t="s">
        <v>289</v>
      </c>
      <c r="B63" s="168"/>
      <c r="C63" s="171" t="str">
        <f>IF('[1]BP Projet 2'!E7&gt;'[1]BP Projet 2'!E17,"OUI","NON")</f>
        <v>NON</v>
      </c>
      <c r="D63" s="162"/>
      <c r="E63" s="162"/>
      <c r="F63" s="162"/>
      <c r="G63" s="176"/>
      <c r="H63" s="158"/>
      <c r="I63" s="161"/>
      <c r="J63" s="164" t="s">
        <v>289</v>
      </c>
      <c r="K63" s="164"/>
      <c r="L63" s="174" t="str">
        <f>IF('[1]BR Projet 2'!E7&gt;'[1]BR Projet 2'!E17,"OUI","NON")</f>
        <v>NON</v>
      </c>
      <c r="M63" s="163"/>
      <c r="N63" s="163"/>
      <c r="O63" s="163"/>
      <c r="P63" s="177"/>
      <c r="Q63" s="178"/>
      <c r="R63" s="161"/>
    </row>
    <row r="64" spans="1:18">
      <c r="D64" s="162"/>
      <c r="E64" s="162"/>
      <c r="F64" s="162"/>
      <c r="G64" s="162"/>
      <c r="I64" s="161"/>
      <c r="J64" s="161"/>
      <c r="K64" s="161"/>
      <c r="L64" s="161"/>
      <c r="M64" s="163"/>
      <c r="N64" s="163"/>
      <c r="O64" s="163"/>
      <c r="P64" s="163"/>
      <c r="Q64" s="161"/>
      <c r="R64" s="161"/>
    </row>
    <row r="65" spans="1:18">
      <c r="D65" s="162"/>
      <c r="E65" s="162"/>
      <c r="F65" s="162"/>
      <c r="G65" s="162"/>
      <c r="I65" s="161"/>
      <c r="J65" s="161"/>
      <c r="K65" s="161"/>
      <c r="L65" s="161"/>
      <c r="M65" s="163"/>
      <c r="N65" s="163"/>
      <c r="O65" s="163"/>
      <c r="P65" s="163"/>
      <c r="Q65" s="161"/>
      <c r="R65" s="161"/>
    </row>
    <row r="66" spans="1:18">
      <c r="A66" s="168" t="s">
        <v>291</v>
      </c>
      <c r="B66" s="179"/>
      <c r="C66" s="180" t="e">
        <f>'[1]Projet 2'!E25</f>
        <v>#REF!</v>
      </c>
      <c r="D66" s="162"/>
      <c r="E66" s="162"/>
      <c r="F66" s="162"/>
      <c r="G66" s="162"/>
      <c r="I66" s="161"/>
      <c r="J66" s="164" t="s">
        <v>291</v>
      </c>
      <c r="K66" s="165"/>
      <c r="L66" s="181" t="e">
        <f>'[1]Bilan projet 2'!E23</f>
        <v>#REF!</v>
      </c>
      <c r="M66" s="163"/>
      <c r="N66" s="163"/>
      <c r="O66" s="163"/>
      <c r="P66" s="163"/>
      <c r="Q66" s="161"/>
      <c r="R66" s="161"/>
    </row>
    <row r="67" spans="1:18">
      <c r="I67" s="161"/>
      <c r="J67" s="161"/>
      <c r="K67" s="161"/>
      <c r="L67" s="161"/>
      <c r="M67" s="161"/>
      <c r="N67" s="161"/>
      <c r="O67" s="161"/>
      <c r="P67" s="161"/>
      <c r="Q67" s="161"/>
      <c r="R67" s="161"/>
    </row>
    <row r="68" spans="1:18">
      <c r="A68" s="168" t="s">
        <v>301</v>
      </c>
      <c r="B68" s="179"/>
      <c r="C68" s="179"/>
      <c r="D68" s="166"/>
      <c r="I68" s="161"/>
      <c r="J68" s="164" t="s">
        <v>301</v>
      </c>
      <c r="K68" s="165"/>
      <c r="L68" s="165"/>
      <c r="M68" s="167"/>
      <c r="N68" s="161"/>
      <c r="O68" s="161"/>
      <c r="P68" s="161"/>
      <c r="Q68" s="161"/>
      <c r="R68" s="161"/>
    </row>
    <row r="69" spans="1:18">
      <c r="A69" s="307" t="s">
        <v>302</v>
      </c>
      <c r="B69" s="308"/>
      <c r="C69" s="309"/>
      <c r="D69" s="166" t="e">
        <f>IF('[1]Projet 2'!A27="OUI","1","0")</f>
        <v>#REF!</v>
      </c>
      <c r="I69" s="161"/>
      <c r="J69" s="182" t="s">
        <v>302</v>
      </c>
      <c r="K69" s="182"/>
      <c r="L69" s="167"/>
      <c r="M69" s="167" t="e">
        <f>IF('[1]Bilan projet 2'!A25="OUI","1","0")</f>
        <v>#REF!</v>
      </c>
      <c r="N69" s="161"/>
      <c r="O69" s="161"/>
      <c r="P69" s="161"/>
      <c r="Q69" s="161"/>
      <c r="R69" s="161"/>
    </row>
    <row r="70" spans="1:18" ht="13.35" customHeight="1">
      <c r="A70" s="300" t="s">
        <v>223</v>
      </c>
      <c r="B70" s="300"/>
      <c r="C70" s="300"/>
      <c r="D70" s="166" t="e">
        <f>IF('[1]Projet 2'!A28="OUI","1","0")</f>
        <v>#REF!</v>
      </c>
      <c r="I70" s="161"/>
      <c r="J70" s="301" t="s">
        <v>223</v>
      </c>
      <c r="K70" s="301"/>
      <c r="L70" s="301"/>
      <c r="M70" s="167" t="e">
        <f>IF('[1]Bilan projet 2'!A26="OUI","1","0")</f>
        <v>#REF!</v>
      </c>
      <c r="N70" s="161"/>
      <c r="O70" s="161"/>
      <c r="P70" s="161"/>
      <c r="Q70" s="161"/>
      <c r="R70" s="161"/>
    </row>
    <row r="71" spans="1:18" ht="13.35" customHeight="1">
      <c r="A71" s="300" t="s">
        <v>224</v>
      </c>
      <c r="B71" s="300"/>
      <c r="C71" s="300"/>
      <c r="D71" s="166" t="e">
        <f>IF('[1]Projet 2'!A29="OUI","1","0")</f>
        <v>#REF!</v>
      </c>
      <c r="I71" s="161"/>
      <c r="J71" s="301" t="s">
        <v>224</v>
      </c>
      <c r="K71" s="301"/>
      <c r="L71" s="301"/>
      <c r="M71" s="167" t="e">
        <f>IF('[1]Bilan projet 2'!A27="OUI","1","0")</f>
        <v>#REF!</v>
      </c>
      <c r="N71" s="161"/>
      <c r="O71" s="161"/>
      <c r="P71" s="161"/>
      <c r="Q71" s="161"/>
      <c r="R71" s="161"/>
    </row>
    <row r="72" spans="1:18" ht="13.35" customHeight="1">
      <c r="A72" s="300" t="s">
        <v>225</v>
      </c>
      <c r="B72" s="300"/>
      <c r="C72" s="300"/>
      <c r="D72" s="166" t="e">
        <f>IF('[1]Projet 2'!A30="OUI","1","0")</f>
        <v>#REF!</v>
      </c>
      <c r="I72" s="161"/>
      <c r="J72" s="301" t="s">
        <v>225</v>
      </c>
      <c r="K72" s="301"/>
      <c r="L72" s="301"/>
      <c r="M72" s="167" t="e">
        <f>IF('[1]Bilan projet 2'!A28="OUI","1","0")</f>
        <v>#REF!</v>
      </c>
      <c r="N72" s="161"/>
      <c r="O72" s="161"/>
      <c r="P72" s="161"/>
      <c r="Q72" s="161"/>
      <c r="R72" s="161"/>
    </row>
    <row r="73" spans="1:18">
      <c r="A73" s="330" t="s">
        <v>303</v>
      </c>
      <c r="B73" s="331"/>
      <c r="C73" s="332"/>
      <c r="D73" s="166" t="e">
        <f>IF('[1]Projet 2'!A17&lt;&gt;"","1","0")</f>
        <v>#REF!</v>
      </c>
      <c r="I73" s="161"/>
      <c r="J73" s="167" t="s">
        <v>303</v>
      </c>
      <c r="K73" s="167"/>
      <c r="L73" s="167"/>
      <c r="M73" s="167" t="e">
        <f>IF(#REF!&lt;&gt;"","1","0")</f>
        <v>#REF!</v>
      </c>
      <c r="N73" s="161"/>
      <c r="O73" s="161"/>
      <c r="P73" s="161"/>
      <c r="Q73" s="161"/>
      <c r="R73" s="161"/>
    </row>
    <row r="74" spans="1:18">
      <c r="C74" s="183" t="s">
        <v>305</v>
      </c>
      <c r="D74" s="180" t="e">
        <f>RECAP!D69+RECAP!D70+RECAP!D71+RECAP!D72+RECAP!D73</f>
        <v>#REF!</v>
      </c>
      <c r="I74" s="161"/>
      <c r="J74" s="167"/>
      <c r="K74" s="167"/>
      <c r="L74" s="184" t="s">
        <v>305</v>
      </c>
      <c r="M74" s="181" t="e">
        <f>RECAP!M69+RECAP!M70+RECAP!M71+RECAP!M72+RECAP!M73</f>
        <v>#REF!</v>
      </c>
      <c r="N74" s="161"/>
      <c r="O74" s="161"/>
      <c r="P74" s="161"/>
      <c r="Q74" s="161"/>
      <c r="R74" s="161"/>
    </row>
    <row r="75" spans="1:18">
      <c r="I75" s="161"/>
      <c r="J75" s="161"/>
      <c r="K75" s="161"/>
      <c r="L75" s="161"/>
      <c r="M75" s="161"/>
      <c r="N75" s="161"/>
      <c r="O75" s="161"/>
      <c r="P75" s="161"/>
      <c r="Q75" s="161"/>
      <c r="R75" s="161"/>
    </row>
    <row r="76" spans="1:18">
      <c r="A76" s="168" t="s">
        <v>306</v>
      </c>
      <c r="B76" s="166"/>
      <c r="C76" s="166"/>
      <c r="I76" s="161"/>
      <c r="J76" s="164" t="s">
        <v>306</v>
      </c>
      <c r="K76" s="167"/>
      <c r="L76" s="167"/>
      <c r="M76" s="161"/>
      <c r="N76" s="161"/>
      <c r="O76" s="161"/>
      <c r="P76" s="161"/>
      <c r="Q76" s="161"/>
      <c r="R76" s="161"/>
    </row>
    <row r="77" spans="1:18">
      <c r="B77" s="166" t="s">
        <v>307</v>
      </c>
      <c r="C77" s="166" t="e">
        <f>IF('[1]Projet 2'!A36="OUI","1","0")</f>
        <v>#REF!</v>
      </c>
      <c r="I77" s="161"/>
      <c r="J77" s="167"/>
      <c r="K77" s="167" t="s">
        <v>307</v>
      </c>
      <c r="L77" s="167" t="e">
        <f>IF('[1]Bilan projet 2'!A34="OUI","1","0")</f>
        <v>#REF!</v>
      </c>
      <c r="M77" s="161"/>
      <c r="N77" s="161"/>
      <c r="O77" s="161"/>
      <c r="P77" s="161"/>
      <c r="Q77" s="161"/>
      <c r="R77" s="161"/>
    </row>
    <row r="78" spans="1:18">
      <c r="B78" s="166" t="s">
        <v>308</v>
      </c>
      <c r="C78" s="166" t="e">
        <f>IF('[1]Projet 2'!E33="OUI","1","0")</f>
        <v>#REF!</v>
      </c>
      <c r="I78" s="161"/>
      <c r="J78" s="167"/>
      <c r="K78" s="167" t="s">
        <v>308</v>
      </c>
      <c r="L78" s="167" t="e">
        <f>IF('[1]Bilan projet 2'!E31="OUI","1","0")</f>
        <v>#REF!</v>
      </c>
      <c r="M78" s="161"/>
      <c r="N78" s="161"/>
      <c r="O78" s="161"/>
      <c r="P78" s="161"/>
      <c r="Q78" s="161"/>
      <c r="R78" s="161"/>
    </row>
    <row r="79" spans="1:18">
      <c r="B79" s="183" t="s">
        <v>305</v>
      </c>
      <c r="C79" s="180" t="e">
        <f>+C77+C78</f>
        <v>#REF!</v>
      </c>
      <c r="I79" s="161"/>
      <c r="J79" s="167"/>
      <c r="K79" s="184" t="s">
        <v>305</v>
      </c>
      <c r="L79" s="181" t="e">
        <f>SUM(RECAP!L77:L78)</f>
        <v>#REF!</v>
      </c>
      <c r="M79" s="161"/>
      <c r="N79" s="161"/>
      <c r="O79" s="161"/>
      <c r="P79" s="161"/>
      <c r="Q79" s="161"/>
      <c r="R79" s="161"/>
    </row>
    <row r="80" spans="1:18">
      <c r="A80" s="161"/>
      <c r="B80" s="161"/>
      <c r="C80" s="161"/>
      <c r="D80" s="161"/>
      <c r="E80" s="161"/>
      <c r="F80" s="161"/>
      <c r="G80" s="161"/>
      <c r="H80" s="161"/>
      <c r="I80" s="161"/>
      <c r="J80" s="161"/>
      <c r="K80" s="161"/>
      <c r="L80" s="161"/>
      <c r="M80" s="161"/>
      <c r="N80" s="161"/>
      <c r="O80" s="161"/>
      <c r="P80" s="161"/>
      <c r="Q80" s="161"/>
    </row>
    <row r="81" spans="1:17">
      <c r="A81" s="161"/>
      <c r="B81" s="161"/>
      <c r="C81" s="161"/>
      <c r="D81" s="161"/>
      <c r="E81" s="161"/>
      <c r="F81" s="161"/>
      <c r="G81" s="161"/>
      <c r="H81" s="161"/>
      <c r="I81" s="161"/>
      <c r="J81" s="161"/>
      <c r="K81" s="161"/>
      <c r="L81" s="161"/>
      <c r="M81" s="161"/>
      <c r="N81" s="161"/>
      <c r="O81" s="161"/>
      <c r="P81" s="161"/>
      <c r="Q81" s="161"/>
    </row>
    <row r="82" spans="1:17" ht="17.45">
      <c r="A82" s="296" t="s">
        <v>311</v>
      </c>
      <c r="B82" s="296"/>
      <c r="C82" s="296"/>
      <c r="D82" s="296"/>
      <c r="E82" s="296"/>
      <c r="F82" s="296"/>
      <c r="G82" s="296"/>
      <c r="H82" s="296"/>
      <c r="I82" s="161"/>
      <c r="J82" s="297" t="s">
        <v>312</v>
      </c>
      <c r="K82" s="297"/>
      <c r="L82" s="297"/>
      <c r="M82" s="297"/>
      <c r="N82" s="297"/>
      <c r="O82" s="297"/>
      <c r="P82" s="297"/>
      <c r="Q82" s="297"/>
    </row>
    <row r="83" spans="1:17" ht="15.6">
      <c r="A83" s="298" t="e">
        <f>'[1]Projet 3'!C3</f>
        <v>#REF!</v>
      </c>
      <c r="B83" s="298"/>
      <c r="C83" s="298"/>
      <c r="D83" s="298"/>
      <c r="E83" s="298"/>
      <c r="F83" s="298"/>
      <c r="G83" s="298"/>
      <c r="H83" s="298"/>
      <c r="I83" s="161"/>
      <c r="J83" s="299" t="e">
        <f>#REF!</f>
        <v>#REF!</v>
      </c>
      <c r="K83" s="299"/>
      <c r="L83" s="299"/>
      <c r="M83" s="299"/>
      <c r="N83" s="299"/>
      <c r="O83" s="299"/>
      <c r="P83" s="299"/>
      <c r="Q83" s="299"/>
    </row>
    <row r="84" spans="1:17">
      <c r="A84" s="162"/>
      <c r="B84" s="162"/>
      <c r="C84" s="162"/>
      <c r="D84" s="162"/>
      <c r="E84" s="162"/>
      <c r="F84" s="162"/>
      <c r="G84" s="162"/>
      <c r="H84" s="162"/>
      <c r="I84" s="161"/>
      <c r="J84" s="163"/>
      <c r="K84" s="163"/>
      <c r="L84" s="163"/>
      <c r="M84" s="163"/>
      <c r="N84" s="163"/>
      <c r="O84" s="163"/>
      <c r="P84" s="163"/>
      <c r="Q84" s="163"/>
    </row>
    <row r="85" spans="1:17">
      <c r="A85" s="302" t="s">
        <v>294</v>
      </c>
      <c r="B85" s="303"/>
      <c r="C85" s="303"/>
      <c r="D85" s="303"/>
      <c r="E85" s="304"/>
      <c r="F85" s="162"/>
      <c r="G85" s="162"/>
      <c r="H85" s="162"/>
      <c r="I85" s="161"/>
      <c r="J85" s="164" t="s">
        <v>294</v>
      </c>
      <c r="K85" s="165"/>
      <c r="L85" s="165"/>
      <c r="M85" s="165"/>
      <c r="N85" s="165"/>
      <c r="O85" s="163"/>
      <c r="P85" s="163"/>
      <c r="Q85" s="163"/>
    </row>
    <row r="86" spans="1:17">
      <c r="G86" s="293" t="s">
        <v>269</v>
      </c>
      <c r="H86" s="293"/>
      <c r="I86" s="161"/>
      <c r="J86" s="161"/>
      <c r="K86" s="161"/>
      <c r="L86" s="161"/>
      <c r="M86" s="161"/>
      <c r="N86" s="161"/>
      <c r="O86" s="161"/>
      <c r="P86" s="293" t="s">
        <v>269</v>
      </c>
      <c r="Q86" s="293"/>
    </row>
    <row r="87" spans="1:17">
      <c r="A87" s="166" t="s">
        <v>281</v>
      </c>
      <c r="B87" s="166"/>
      <c r="C87" s="166">
        <f>'[1]BP Projet 3'!B30</f>
        <v>0</v>
      </c>
      <c r="D87" s="305" t="s">
        <v>295</v>
      </c>
      <c r="E87" s="305"/>
      <c r="F87" s="162"/>
      <c r="G87" s="162"/>
      <c r="I87" s="161"/>
      <c r="J87" s="167" t="s">
        <v>281</v>
      </c>
      <c r="K87" s="167"/>
      <c r="L87" s="167">
        <f>'[1]BR Projet 3'!E30</f>
        <v>0</v>
      </c>
      <c r="M87" s="306" t="s">
        <v>296</v>
      </c>
      <c r="N87" s="306"/>
      <c r="O87" s="163"/>
      <c r="P87" s="165"/>
      <c r="Q87" s="167"/>
    </row>
    <row r="88" spans="1:17">
      <c r="A88" s="166" t="s">
        <v>284</v>
      </c>
      <c r="B88" s="166"/>
      <c r="C88" s="166">
        <f>'[1]BP Projet 3'!E30</f>
        <v>0</v>
      </c>
      <c r="D88" s="162"/>
      <c r="E88" s="162"/>
      <c r="F88" s="162"/>
      <c r="G88" s="168" t="s">
        <v>297</v>
      </c>
      <c r="H88" s="148" t="e">
        <f>RECAP!D103</f>
        <v>#REF!</v>
      </c>
      <c r="I88" s="161"/>
      <c r="J88" s="167" t="s">
        <v>284</v>
      </c>
      <c r="K88" s="167"/>
      <c r="L88" s="167">
        <f>'[1]BR Projet 3'!B30</f>
        <v>0</v>
      </c>
      <c r="M88" s="165"/>
      <c r="N88" s="165"/>
      <c r="O88" s="163"/>
      <c r="P88" s="164" t="s">
        <v>297</v>
      </c>
      <c r="Q88" s="169" t="e">
        <f>RECAP!M103</f>
        <v>#REF!</v>
      </c>
    </row>
    <row r="89" spans="1:17">
      <c r="A89" s="166"/>
      <c r="B89" s="166"/>
      <c r="C89" s="166"/>
      <c r="D89" s="170" t="e">
        <f>(RECAP!C88-RECAP!C91)/RECAP!C87*100</f>
        <v>#DIV/0!</v>
      </c>
      <c r="E89" s="171" t="s">
        <v>286</v>
      </c>
      <c r="F89" s="162"/>
      <c r="G89" s="168" t="s">
        <v>298</v>
      </c>
      <c r="H89" s="158" t="e">
        <f>IF(AND(RECAP!D89&lt;50,RECAP!C92="NON"),"0",IF(AND(RECAP!D89&lt;50,RECAP!C92="OUI"),"1",IF(AND(RECAP!D89&gt;50,RECAP!C92="NON"),"2",IF(AND(RECAP!D89&gt;51,RECAP!D89&lt;=70,RECAP!C92="OUI"),"3",IF(AND(RECAP!D89&gt;70,RECAP!C92="OUI"),"4")))))</f>
        <v>#DIV/0!</v>
      </c>
      <c r="I89" s="161"/>
      <c r="J89" s="167" t="s">
        <v>285</v>
      </c>
      <c r="K89" s="167"/>
      <c r="L89" s="172" t="str">
        <f>'[1]BR Projet 3'!E31</f>
        <v>0</v>
      </c>
      <c r="M89" s="173" t="e">
        <f>(RECAP!L88-RECAP!L91)/RECAP!L87*100</f>
        <v>#DIV/0!</v>
      </c>
      <c r="N89" s="174" t="s">
        <v>286</v>
      </c>
      <c r="O89" s="163"/>
      <c r="P89" s="164" t="s">
        <v>298</v>
      </c>
      <c r="Q89" s="175" t="e">
        <f>IF(AND(RECAP!M89&lt;50,RECAP!L92="NON"),"0",IF(AND(RECAP!M89&lt;50,RECAP!L92="OUI"),"1",IF(AND(RECAP!M89&gt;50,RECAP!L92="NON"),"2",IF(AND(RECAP!M89&gt;51,RECAP!M89&lt;=70,RECAP!L92="OUI"),"3",IF(AND(RECAP!M89&gt;70,RECAP!L92="OUI"),"4")))))</f>
        <v>#DIV/0!</v>
      </c>
    </row>
    <row r="90" spans="1:17">
      <c r="A90" s="166"/>
      <c r="B90" s="166"/>
      <c r="C90" s="166"/>
      <c r="D90" s="162"/>
      <c r="E90" s="162"/>
      <c r="F90" s="162"/>
      <c r="G90" s="168" t="s">
        <v>291</v>
      </c>
      <c r="H90" s="158" t="e">
        <f>IF(RECAP!C95=0,"0",IF(AND(RECAP!C95&gt;=1,RECAP!C95&lt;=50),"1",IF(AND(RECAP!C95&gt;=50,RECAP!C95&lt;=100),"2",IF(AND(RECAP!C95&gt;=101,RECAP!C95&lt;=150),"3",IF(RECAP!C95&gt;=151,"4")))))</f>
        <v>#REF!</v>
      </c>
      <c r="I90" s="161"/>
      <c r="J90" s="167" t="s">
        <v>287</v>
      </c>
      <c r="K90" s="167"/>
      <c r="L90" s="172" t="str">
        <f>'[1]BR Projet 3'!B31</f>
        <v>0</v>
      </c>
      <c r="M90" s="165"/>
      <c r="N90" s="165"/>
      <c r="O90" s="163"/>
      <c r="P90" s="164" t="s">
        <v>291</v>
      </c>
      <c r="Q90" s="175" t="str">
        <f>IF(RECAP!L94=0,"0",IF(AND(RECAP!L94&gt;=1,RECAP!L94&lt;=50),"1",IF(AND(RECAP!L94&gt;=50,RECAP!L94&lt;=100),"2",IF(AND(RECAP!L94&gt;=101,RECAP!L94&lt;=150),"3",IF(RECAP!L95&gt;=151,"4")))))</f>
        <v>0</v>
      </c>
    </row>
    <row r="91" spans="1:17">
      <c r="A91" s="166" t="s">
        <v>288</v>
      </c>
      <c r="B91" s="166"/>
      <c r="C91" s="166">
        <f>'[1]BP Projet 3'!E17</f>
        <v>0</v>
      </c>
      <c r="D91" s="162"/>
      <c r="E91" s="162"/>
      <c r="F91" s="162"/>
      <c r="G91" s="168" t="s">
        <v>299</v>
      </c>
      <c r="H91" s="148" t="e">
        <f>IF(RECAP!C108=0,"0",IF(RECAP!C108=1,"2",IF(RECAP!C108=2,"4")))</f>
        <v>#REF!</v>
      </c>
      <c r="I91" s="161"/>
      <c r="J91" s="167" t="s">
        <v>288</v>
      </c>
      <c r="K91" s="167"/>
      <c r="L91" s="167">
        <f>'[1]BR Projet 3'!E17</f>
        <v>0</v>
      </c>
      <c r="M91" s="165"/>
      <c r="N91" s="165"/>
      <c r="O91" s="163"/>
      <c r="P91" s="164" t="s">
        <v>299</v>
      </c>
      <c r="Q91" s="169" t="e">
        <f>IF(RECAP!L108=0,"0",IF(RECAP!L108=1,"2",IF(RECAP!L108=2,"4")))</f>
        <v>#REF!</v>
      </c>
    </row>
    <row r="92" spans="1:17">
      <c r="A92" s="168" t="s">
        <v>289</v>
      </c>
      <c r="B92" s="168"/>
      <c r="C92" s="171" t="str">
        <f>IF('[1]BP Projet 3'!E7&gt;'[1]BP Projet 3'!E17,"OUI","NON")</f>
        <v>NON</v>
      </c>
      <c r="D92" s="162"/>
      <c r="E92" s="162"/>
      <c r="F92" s="162"/>
      <c r="G92" s="176"/>
      <c r="H92" s="158"/>
      <c r="I92" s="161"/>
      <c r="J92" s="164" t="s">
        <v>289</v>
      </c>
      <c r="K92" s="164"/>
      <c r="L92" s="174" t="str">
        <f>IF('[1]BR Projet 3'!E7&gt;'[1]BR Projet 3'!E17,"OUI","NON")</f>
        <v>NON</v>
      </c>
      <c r="M92" s="163"/>
      <c r="N92" s="163"/>
      <c r="O92" s="163"/>
      <c r="P92" s="177"/>
      <c r="Q92" s="178"/>
    </row>
    <row r="93" spans="1:17">
      <c r="D93" s="162"/>
      <c r="E93" s="162"/>
      <c r="F93" s="162"/>
      <c r="G93" s="162"/>
      <c r="I93" s="161"/>
      <c r="J93" s="161"/>
      <c r="K93" s="161"/>
      <c r="L93" s="161"/>
      <c r="M93" s="163"/>
      <c r="N93" s="163"/>
      <c r="O93" s="163"/>
      <c r="P93" s="163"/>
      <c r="Q93" s="161"/>
    </row>
    <row r="94" spans="1:17">
      <c r="D94" s="162"/>
      <c r="E94" s="162"/>
      <c r="F94" s="162"/>
      <c r="G94" s="162"/>
      <c r="I94" s="161"/>
      <c r="J94" s="161"/>
      <c r="K94" s="161"/>
      <c r="L94" s="161"/>
      <c r="M94" s="163"/>
      <c r="N94" s="163"/>
      <c r="O94" s="163"/>
      <c r="P94" s="163"/>
      <c r="Q94" s="161"/>
    </row>
    <row r="95" spans="1:17">
      <c r="A95" s="168" t="s">
        <v>291</v>
      </c>
      <c r="B95" s="179"/>
      <c r="C95" s="180" t="e">
        <f>'[1]Projet 3'!E25</f>
        <v>#REF!</v>
      </c>
      <c r="D95" s="162"/>
      <c r="E95" s="162"/>
      <c r="F95" s="162"/>
      <c r="G95" s="162"/>
      <c r="I95" s="161"/>
      <c r="J95" s="164" t="s">
        <v>291</v>
      </c>
      <c r="K95" s="165"/>
      <c r="L95" s="181" t="e">
        <f>#REF!</f>
        <v>#REF!</v>
      </c>
      <c r="M95" s="163"/>
      <c r="N95" s="163"/>
      <c r="O95" s="163"/>
      <c r="P95" s="163"/>
      <c r="Q95" s="161"/>
    </row>
    <row r="96" spans="1:17">
      <c r="I96" s="161"/>
      <c r="J96" s="161"/>
      <c r="K96" s="161"/>
      <c r="L96" s="161"/>
      <c r="M96" s="161"/>
      <c r="N96" s="161"/>
      <c r="O96" s="161"/>
      <c r="P96" s="161"/>
      <c r="Q96" s="161"/>
    </row>
    <row r="97" spans="1:17">
      <c r="A97" s="168" t="s">
        <v>301</v>
      </c>
      <c r="B97" s="179"/>
      <c r="C97" s="179"/>
      <c r="D97" s="166"/>
      <c r="I97" s="161"/>
      <c r="J97" s="164" t="s">
        <v>301</v>
      </c>
      <c r="K97" s="165"/>
      <c r="L97" s="165"/>
      <c r="M97" s="167"/>
      <c r="N97" s="161"/>
      <c r="O97" s="161"/>
      <c r="P97" s="161"/>
      <c r="Q97" s="161"/>
    </row>
    <row r="98" spans="1:17">
      <c r="A98" s="307" t="s">
        <v>302</v>
      </c>
      <c r="B98" s="308"/>
      <c r="C98" s="309"/>
      <c r="D98" s="166" t="e">
        <f>IF('[1]Projet 3'!A27="OUI","1","0")</f>
        <v>#REF!</v>
      </c>
      <c r="I98" s="161"/>
      <c r="J98" s="182" t="s">
        <v>302</v>
      </c>
      <c r="K98" s="182"/>
      <c r="L98" s="167"/>
      <c r="M98" s="167" t="e">
        <f>IF(#REF!="OUI","1","0")</f>
        <v>#REF!</v>
      </c>
      <c r="N98" s="161"/>
      <c r="O98" s="161"/>
      <c r="P98" s="161"/>
      <c r="Q98" s="161"/>
    </row>
    <row r="99" spans="1:17" ht="13.35" customHeight="1">
      <c r="A99" s="300" t="s">
        <v>223</v>
      </c>
      <c r="B99" s="300"/>
      <c r="C99" s="300"/>
      <c r="D99" s="166" t="e">
        <f>IF('[1]Projet 3'!A28="OUI","1","0")</f>
        <v>#REF!</v>
      </c>
      <c r="I99" s="161"/>
      <c r="J99" s="301" t="s">
        <v>223</v>
      </c>
      <c r="K99" s="301"/>
      <c r="L99" s="301"/>
      <c r="M99" s="167" t="e">
        <f>IF(#REF!="OUI","1","0")</f>
        <v>#REF!</v>
      </c>
      <c r="N99" s="161"/>
      <c r="O99" s="161"/>
      <c r="P99" s="161"/>
      <c r="Q99" s="161"/>
    </row>
    <row r="100" spans="1:17" ht="13.35" customHeight="1">
      <c r="A100" s="300" t="s">
        <v>224</v>
      </c>
      <c r="B100" s="300"/>
      <c r="C100" s="300"/>
      <c r="D100" s="166" t="e">
        <f>IF('[1]Projet 3'!A29="OUI","1","0")</f>
        <v>#REF!</v>
      </c>
      <c r="I100" s="161"/>
      <c r="J100" s="301" t="s">
        <v>224</v>
      </c>
      <c r="K100" s="301"/>
      <c r="L100" s="301"/>
      <c r="M100" s="167" t="e">
        <f>IF(#REF!="OUI","1","0")</f>
        <v>#REF!</v>
      </c>
      <c r="N100" s="161"/>
      <c r="O100" s="161"/>
      <c r="P100" s="161"/>
      <c r="Q100" s="161"/>
    </row>
    <row r="101" spans="1:17" ht="13.35" customHeight="1">
      <c r="A101" s="300" t="s">
        <v>225</v>
      </c>
      <c r="B101" s="300"/>
      <c r="C101" s="300"/>
      <c r="D101" s="166" t="e">
        <f>IF('[1]Projet 3'!A30="OUI","1","0")</f>
        <v>#REF!</v>
      </c>
      <c r="I101" s="161"/>
      <c r="J101" s="301" t="s">
        <v>225</v>
      </c>
      <c r="K101" s="301"/>
      <c r="L101" s="301"/>
      <c r="M101" s="167" t="e">
        <f>IF(#REF!="OUI","1","0")</f>
        <v>#REF!</v>
      </c>
      <c r="N101" s="161"/>
      <c r="O101" s="161"/>
      <c r="P101" s="161"/>
      <c r="Q101" s="161"/>
    </row>
    <row r="102" spans="1:17">
      <c r="A102" s="330" t="s">
        <v>303</v>
      </c>
      <c r="B102" s="331"/>
      <c r="C102" s="332"/>
      <c r="D102" s="166" t="e">
        <f>IF('[1]Projet 3'!A17&lt;&gt;"","1","0")</f>
        <v>#REF!</v>
      </c>
      <c r="I102" s="161"/>
      <c r="J102" s="167" t="s">
        <v>303</v>
      </c>
      <c r="K102" s="167"/>
      <c r="L102" s="167"/>
      <c r="M102" s="167" t="e">
        <f>IF(#REF!&lt;&gt;"","1","0")</f>
        <v>#REF!</v>
      </c>
      <c r="N102" s="161"/>
      <c r="O102" s="161"/>
      <c r="P102" s="161"/>
      <c r="Q102" s="161"/>
    </row>
    <row r="103" spans="1:17">
      <c r="C103" s="183" t="s">
        <v>305</v>
      </c>
      <c r="D103" s="180" t="e">
        <f>RECAP!D98+RECAP!D99+RECAP!D100+RECAP!D101+RECAP!D102</f>
        <v>#REF!</v>
      </c>
      <c r="I103" s="161"/>
      <c r="J103" s="167"/>
      <c r="K103" s="167"/>
      <c r="L103" s="184" t="s">
        <v>305</v>
      </c>
      <c r="M103" s="181" t="e">
        <f>RECAP!M98+RECAP!M99+RECAP!M100+RECAP!M101+RECAP!M102</f>
        <v>#REF!</v>
      </c>
      <c r="N103" s="161"/>
      <c r="O103" s="161"/>
      <c r="P103" s="161"/>
      <c r="Q103" s="161"/>
    </row>
    <row r="104" spans="1:17">
      <c r="I104" s="161"/>
      <c r="J104" s="161"/>
      <c r="K104" s="161"/>
      <c r="L104" s="161"/>
      <c r="M104" s="161"/>
      <c r="N104" s="161"/>
      <c r="O104" s="161"/>
      <c r="P104" s="161"/>
      <c r="Q104" s="161"/>
    </row>
    <row r="105" spans="1:17">
      <c r="A105" s="168" t="s">
        <v>306</v>
      </c>
      <c r="B105" s="166"/>
      <c r="C105" s="166"/>
      <c r="I105" s="161"/>
      <c r="J105" s="164" t="s">
        <v>306</v>
      </c>
      <c r="K105" s="167"/>
      <c r="L105" s="167"/>
      <c r="M105" s="161"/>
      <c r="N105" s="161"/>
      <c r="O105" s="161"/>
      <c r="P105" s="161"/>
      <c r="Q105" s="161"/>
    </row>
    <row r="106" spans="1:17">
      <c r="B106" s="166" t="s">
        <v>307</v>
      </c>
      <c r="C106" s="166" t="e">
        <f>IF('[1]Projet 3'!A36="OUI","1","0")</f>
        <v>#REF!</v>
      </c>
      <c r="I106" s="161"/>
      <c r="J106" s="167"/>
      <c r="K106" s="167" t="s">
        <v>307</v>
      </c>
      <c r="L106" s="167" t="e">
        <f>IF(#REF!="OUI","1","0")</f>
        <v>#REF!</v>
      </c>
      <c r="M106" s="161"/>
      <c r="N106" s="161"/>
      <c r="O106" s="161"/>
      <c r="P106" s="161"/>
      <c r="Q106" s="161"/>
    </row>
    <row r="107" spans="1:17">
      <c r="B107" s="166" t="s">
        <v>308</v>
      </c>
      <c r="C107" s="166" t="str">
        <f>IF('[1]Projet 3'!A33="OUI","1","0")</f>
        <v>0</v>
      </c>
      <c r="I107" s="161"/>
      <c r="J107" s="167"/>
      <c r="K107" s="167" t="s">
        <v>308</v>
      </c>
      <c r="L107" s="167" t="e">
        <f>IF(#REF!="OUI","1","0")</f>
        <v>#REF!</v>
      </c>
      <c r="M107" s="161"/>
      <c r="N107" s="161"/>
      <c r="O107" s="161"/>
      <c r="P107" s="161"/>
      <c r="Q107" s="161"/>
    </row>
    <row r="108" spans="1:17">
      <c r="B108" s="183" t="s">
        <v>305</v>
      </c>
      <c r="C108" s="180" t="e">
        <f>C106+C107</f>
        <v>#REF!</v>
      </c>
      <c r="I108" s="161"/>
      <c r="J108" s="167"/>
      <c r="K108" s="184" t="s">
        <v>305</v>
      </c>
      <c r="L108" s="181" t="e">
        <f>SUM(RECAP!L106:L107)</f>
        <v>#REF!</v>
      </c>
      <c r="M108" s="161"/>
      <c r="N108" s="161"/>
      <c r="O108" s="161"/>
      <c r="P108" s="161"/>
      <c r="Q108" s="161"/>
    </row>
  </sheetData>
  <mergeCells count="61">
    <mergeCell ref="A100:C100"/>
    <mergeCell ref="J100:L100"/>
    <mergeCell ref="A101:C101"/>
    <mergeCell ref="J101:L101"/>
    <mergeCell ref="A102:C102"/>
    <mergeCell ref="A99:C99"/>
    <mergeCell ref="J99:L99"/>
    <mergeCell ref="A73:C73"/>
    <mergeCell ref="A82:H82"/>
    <mergeCell ref="J82:Q82"/>
    <mergeCell ref="A83:H83"/>
    <mergeCell ref="J83:Q83"/>
    <mergeCell ref="A85:E85"/>
    <mergeCell ref="G86:H86"/>
    <mergeCell ref="P86:Q86"/>
    <mergeCell ref="D87:E87"/>
    <mergeCell ref="M87:N87"/>
    <mergeCell ref="A98:C98"/>
    <mergeCell ref="A70:C70"/>
    <mergeCell ref="J70:L70"/>
    <mergeCell ref="A71:C71"/>
    <mergeCell ref="J71:L71"/>
    <mergeCell ref="A72:C72"/>
    <mergeCell ref="J72:L72"/>
    <mergeCell ref="A69:C69"/>
    <mergeCell ref="A43:C43"/>
    <mergeCell ref="J43:L43"/>
    <mergeCell ref="A53:H53"/>
    <mergeCell ref="J53:Q53"/>
    <mergeCell ref="A54:H54"/>
    <mergeCell ref="J54:Q54"/>
    <mergeCell ref="A56:E56"/>
    <mergeCell ref="G57:H57"/>
    <mergeCell ref="P57:Q57"/>
    <mergeCell ref="D58:E58"/>
    <mergeCell ref="M58:N58"/>
    <mergeCell ref="A42:C42"/>
    <mergeCell ref="J42:L42"/>
    <mergeCell ref="A26:E26"/>
    <mergeCell ref="G27:H27"/>
    <mergeCell ref="P27:Q27"/>
    <mergeCell ref="D28:E28"/>
    <mergeCell ref="M28:N28"/>
    <mergeCell ref="E35:F35"/>
    <mergeCell ref="A39:C39"/>
    <mergeCell ref="A40:C40"/>
    <mergeCell ref="J40:L40"/>
    <mergeCell ref="A41:C41"/>
    <mergeCell ref="J41:L41"/>
    <mergeCell ref="A8:B8"/>
    <mergeCell ref="D12:E12"/>
    <mergeCell ref="A23:H23"/>
    <mergeCell ref="J23:Q23"/>
    <mergeCell ref="A24:H24"/>
    <mergeCell ref="J24:Q24"/>
    <mergeCell ref="A7:B7"/>
    <mergeCell ref="A1:Q1"/>
    <mergeCell ref="A3:H3"/>
    <mergeCell ref="R5:V5"/>
    <mergeCell ref="A6:B6"/>
    <mergeCell ref="G6:H6"/>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5000B"/>
    <pageSetUpPr fitToPage="1"/>
  </sheetPr>
  <dimension ref="A1:AMK72"/>
  <sheetViews>
    <sheetView topLeftCell="A25" zoomScale="110" zoomScaleNormal="110" workbookViewId="0">
      <selection activeCell="C32" sqref="C32"/>
    </sheetView>
  </sheetViews>
  <sheetFormatPr defaultColWidth="9.140625" defaultRowHeight="13.15"/>
  <cols>
    <col min="1" max="1" width="26.7109375" style="24" customWidth="1"/>
    <col min="2" max="2" width="28" style="24" customWidth="1"/>
    <col min="3" max="4" width="23.42578125" style="24" customWidth="1"/>
    <col min="5" max="1025" width="11.5703125" style="24"/>
  </cols>
  <sheetData>
    <row r="1" spans="1:5" ht="29.85" customHeight="1">
      <c r="A1" s="210" t="s">
        <v>44</v>
      </c>
      <c r="B1" s="210"/>
      <c r="C1" s="210"/>
      <c r="D1" s="210"/>
    </row>
    <row r="2" spans="1:5" ht="31.35" customHeight="1">
      <c r="A2" s="219" t="s">
        <v>45</v>
      </c>
      <c r="B2" s="219"/>
      <c r="C2" s="219"/>
      <c r="D2" s="219"/>
    </row>
    <row r="3" spans="1:5" ht="10.7" customHeight="1">
      <c r="A3" s="220" t="s">
        <v>46</v>
      </c>
      <c r="B3" s="220"/>
      <c r="C3" s="220"/>
      <c r="D3" s="220"/>
    </row>
    <row r="4" spans="1:5" ht="12.2" customHeight="1">
      <c r="A4" s="25"/>
      <c r="B4" s="215"/>
      <c r="C4" s="215"/>
      <c r="D4" s="26"/>
    </row>
    <row r="5" spans="1:5" ht="24" customHeight="1">
      <c r="A5" s="27" t="s">
        <v>47</v>
      </c>
      <c r="B5" s="211"/>
      <c r="C5" s="211"/>
      <c r="D5" s="211"/>
    </row>
    <row r="6" spans="1:5" ht="26.45" customHeight="1">
      <c r="A6" s="26" t="s">
        <v>48</v>
      </c>
      <c r="B6" s="211"/>
      <c r="C6" s="211"/>
      <c r="D6" s="211"/>
    </row>
    <row r="7" spans="1:5" ht="25.15" customHeight="1">
      <c r="A7" s="216" t="s">
        <v>49</v>
      </c>
      <c r="B7" s="216"/>
      <c r="C7" s="216"/>
    </row>
    <row r="8" spans="1:5" ht="25.15" customHeight="1">
      <c r="A8" s="217" t="s">
        <v>50</v>
      </c>
      <c r="B8" s="217"/>
      <c r="C8" s="217"/>
      <c r="D8" s="217"/>
    </row>
    <row r="9" spans="1:5" ht="25.15" customHeight="1">
      <c r="A9" s="218" t="s">
        <v>51</v>
      </c>
      <c r="B9" s="218"/>
      <c r="C9" s="218"/>
      <c r="D9" s="218"/>
    </row>
    <row r="10" spans="1:5" ht="25.15" customHeight="1">
      <c r="A10" s="28" t="s">
        <v>52</v>
      </c>
      <c r="B10" s="26"/>
      <c r="C10" s="26"/>
    </row>
    <row r="11" spans="1:5" ht="25.15" customHeight="1">
      <c r="A11" s="28" t="s">
        <v>53</v>
      </c>
      <c r="B11" s="26"/>
      <c r="C11" s="26"/>
    </row>
    <row r="12" spans="1:5" ht="25.15" customHeight="1">
      <c r="A12" s="28" t="s">
        <v>54</v>
      </c>
      <c r="B12" s="211"/>
      <c r="C12" s="211"/>
    </row>
    <row r="13" spans="1:5" ht="25.15" customHeight="1">
      <c r="A13" s="28" t="s">
        <v>55</v>
      </c>
      <c r="B13" s="211"/>
      <c r="C13" s="211"/>
    </row>
    <row r="14" spans="1:5" ht="25.15" customHeight="1">
      <c r="A14" s="29"/>
      <c r="B14" s="212"/>
      <c r="C14" s="212"/>
      <c r="D14" s="30"/>
    </row>
    <row r="15" spans="1:5" s="35" customFormat="1" ht="25.15" customHeight="1">
      <c r="A15" s="31" t="s">
        <v>56</v>
      </c>
      <c r="B15" s="32" t="s">
        <v>57</v>
      </c>
      <c r="C15" s="32" t="s">
        <v>58</v>
      </c>
      <c r="D15" s="33" t="s">
        <v>59</v>
      </c>
      <c r="E15" s="34"/>
    </row>
    <row r="16" spans="1:5" ht="25.15" customHeight="1">
      <c r="A16" s="36"/>
      <c r="B16" s="36"/>
      <c r="C16" s="36"/>
      <c r="D16" s="36"/>
      <c r="E16" s="37"/>
    </row>
    <row r="17" spans="1:4" ht="8.85" customHeight="1">
      <c r="A17" s="38"/>
      <c r="B17" s="213"/>
      <c r="C17" s="213"/>
      <c r="D17" s="39"/>
    </row>
    <row r="18" spans="1:4" ht="23.65" customHeight="1">
      <c r="A18" s="40" t="s">
        <v>60</v>
      </c>
      <c r="B18" s="41"/>
      <c r="C18" s="40" t="s">
        <v>61</v>
      </c>
      <c r="D18" s="214"/>
    </row>
    <row r="19" spans="1:4" ht="23.65" customHeight="1">
      <c r="A19" s="26"/>
      <c r="B19" s="215"/>
      <c r="C19" s="215"/>
      <c r="D19" s="214"/>
    </row>
    <row r="20" spans="1:4" ht="12.2" customHeight="1">
      <c r="A20" s="26"/>
      <c r="B20" s="26"/>
      <c r="C20" s="26"/>
    </row>
    <row r="21" spans="1:4" ht="29.85" customHeight="1">
      <c r="A21" s="210" t="s">
        <v>62</v>
      </c>
      <c r="B21" s="210"/>
      <c r="C21" s="210"/>
      <c r="D21" s="210"/>
    </row>
    <row r="22" spans="1:4" ht="16.350000000000001" customHeight="1">
      <c r="A22" s="42"/>
      <c r="B22" s="26"/>
      <c r="C22" s="26"/>
    </row>
    <row r="23" spans="1:4" ht="32.65" customHeight="1">
      <c r="A23" s="320" t="s">
        <v>63</v>
      </c>
      <c r="B23" s="42"/>
      <c r="C23" s="42"/>
      <c r="D23" s="82"/>
    </row>
    <row r="24" spans="1:4" ht="32.65" customHeight="1">
      <c r="A24" s="321" t="s">
        <v>64</v>
      </c>
      <c r="B24" s="42"/>
      <c r="C24" s="42"/>
      <c r="D24" s="82"/>
    </row>
    <row r="25" spans="1:4" ht="32.65" customHeight="1">
      <c r="A25" s="321" t="s">
        <v>65</v>
      </c>
      <c r="B25" s="42"/>
      <c r="C25" s="42"/>
      <c r="D25" s="322"/>
    </row>
    <row r="26" spans="1:4" ht="32.65" customHeight="1">
      <c r="A26" s="323" t="s">
        <v>66</v>
      </c>
      <c r="B26" s="324"/>
      <c r="C26" s="325"/>
      <c r="D26" s="326"/>
    </row>
    <row r="27" spans="1:4" ht="32.65" customHeight="1">
      <c r="A27" s="323" t="s">
        <v>67</v>
      </c>
      <c r="B27" s="324"/>
      <c r="C27" s="325"/>
      <c r="D27" s="326"/>
    </row>
    <row r="28" spans="1:4" ht="32.65" customHeight="1">
      <c r="A28" s="323" t="s">
        <v>68</v>
      </c>
      <c r="B28" s="42"/>
      <c r="C28" s="327"/>
      <c r="D28" s="328"/>
    </row>
    <row r="29" spans="1:4" ht="32.65" customHeight="1">
      <c r="A29" s="323" t="s">
        <v>69</v>
      </c>
      <c r="B29" s="42"/>
      <c r="C29" s="42"/>
      <c r="D29" s="82"/>
    </row>
    <row r="30" spans="1:4" ht="32.65" customHeight="1">
      <c r="A30" s="329" t="s">
        <v>70</v>
      </c>
      <c r="B30" s="329"/>
      <c r="C30" s="329"/>
      <c r="D30" s="322"/>
    </row>
    <row r="31" spans="1:4" ht="26.85" customHeight="1">
      <c r="A31" s="26"/>
      <c r="B31" s="26"/>
      <c r="C31" s="26"/>
    </row>
    <row r="32" spans="1:4" ht="26.85" customHeight="1">
      <c r="A32" s="26"/>
      <c r="B32" s="26"/>
      <c r="C32" s="26"/>
    </row>
    <row r="33" spans="1:3" ht="26.85" customHeight="1">
      <c r="A33" s="26"/>
      <c r="B33" s="26"/>
      <c r="C33" s="26"/>
    </row>
    <row r="34" spans="1:3" ht="26.85" customHeight="1"/>
    <row r="35" spans="1:3" ht="26.85" customHeight="1"/>
    <row r="36" spans="1:3" ht="26.85" customHeight="1"/>
    <row r="37" spans="1:3" ht="26.85" customHeight="1"/>
    <row r="38" spans="1:3" ht="26.85" customHeight="1"/>
    <row r="39" spans="1:3" ht="26.85" customHeight="1"/>
    <row r="40" spans="1:3" ht="26.85" customHeight="1"/>
    <row r="41" spans="1:3" ht="26.85" customHeight="1"/>
    <row r="42" spans="1:3" ht="26.85" customHeight="1"/>
    <row r="43" spans="1:3" ht="26.85" customHeight="1"/>
    <row r="44" spans="1:3" ht="26.85" customHeight="1"/>
    <row r="45" spans="1:3" ht="26.85" customHeight="1"/>
    <row r="46" spans="1:3" ht="26.85" customHeight="1"/>
    <row r="47" spans="1:3" ht="26.85" customHeight="1"/>
    <row r="48" spans="1:3" ht="26.85" customHeight="1"/>
    <row r="49" ht="26.85" customHeight="1"/>
    <row r="50" ht="26.85" customHeight="1"/>
    <row r="51" ht="26.85" customHeight="1"/>
    <row r="52" ht="26.85" customHeight="1"/>
    <row r="53" ht="26.85" customHeight="1"/>
    <row r="54" ht="26.85" customHeight="1"/>
    <row r="55" ht="26.85" customHeight="1"/>
    <row r="56" ht="26.85" customHeight="1"/>
    <row r="57" ht="26.85" customHeight="1"/>
    <row r="58" ht="26.85" customHeight="1"/>
    <row r="59" ht="26.85" customHeight="1"/>
    <row r="60" ht="26.85" customHeight="1"/>
    <row r="61" ht="26.85" customHeight="1"/>
    <row r="62" ht="26.85" customHeight="1"/>
    <row r="63" ht="26.85" customHeight="1"/>
    <row r="64" ht="26.85" customHeight="1"/>
    <row r="65" ht="26.85" customHeight="1"/>
    <row r="66" ht="26.85" customHeight="1"/>
    <row r="67" ht="26.85" customHeight="1"/>
    <row r="68" ht="26.85" customHeight="1"/>
    <row r="69" ht="26.85" customHeight="1"/>
    <row r="70" ht="26.85" customHeight="1"/>
    <row r="71" ht="26.85" customHeight="1"/>
    <row r="72" ht="26.85" customHeight="1"/>
  </sheetData>
  <sheetProtection sheet="1" objects="1" scenarios="1"/>
  <mergeCells count="18">
    <mergeCell ref="A1:D1"/>
    <mergeCell ref="A2:D2"/>
    <mergeCell ref="A3:D3"/>
    <mergeCell ref="B4:C4"/>
    <mergeCell ref="B5:D5"/>
    <mergeCell ref="B6:D6"/>
    <mergeCell ref="A7:C7"/>
    <mergeCell ref="A8:D8"/>
    <mergeCell ref="A9:D9"/>
    <mergeCell ref="B12:C12"/>
    <mergeCell ref="A21:D21"/>
    <mergeCell ref="A30:C30"/>
    <mergeCell ref="B13:C13"/>
    <mergeCell ref="B14:C14"/>
    <mergeCell ref="B17:C17"/>
    <mergeCell ref="D18:D19"/>
    <mergeCell ref="B19:C19"/>
    <mergeCell ref="C28:D28"/>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00CC"/>
    <pageSetUpPr fitToPage="1"/>
  </sheetPr>
  <dimension ref="A1:AMK71"/>
  <sheetViews>
    <sheetView topLeftCell="A24" zoomScale="110" zoomScaleNormal="110" workbookViewId="0">
      <selection activeCell="B28" sqref="B28:C28"/>
    </sheetView>
  </sheetViews>
  <sheetFormatPr defaultColWidth="9.140625" defaultRowHeight="13.15"/>
  <cols>
    <col min="1" max="1" width="24.140625" style="43" customWidth="1"/>
    <col min="2" max="3" width="35.7109375" style="43" customWidth="1"/>
    <col min="4" max="1025" width="11.5703125" style="43"/>
  </cols>
  <sheetData>
    <row r="1" spans="1:7" ht="49.7" customHeight="1">
      <c r="A1" s="44" t="s">
        <v>71</v>
      </c>
      <c r="B1" s="224" t="s">
        <v>72</v>
      </c>
      <c r="C1" s="224"/>
      <c r="D1" s="45"/>
      <c r="E1" s="45"/>
      <c r="F1" s="45"/>
      <c r="G1" s="45"/>
    </row>
    <row r="2" spans="1:7" ht="31.35" customHeight="1">
      <c r="A2" s="225" t="s">
        <v>73</v>
      </c>
      <c r="B2" s="225"/>
      <c r="C2" s="225"/>
      <c r="D2" s="45"/>
      <c r="E2" s="45"/>
      <c r="F2" s="45"/>
      <c r="G2" s="45"/>
    </row>
    <row r="3" spans="1:7" ht="24.6" customHeight="1">
      <c r="A3" s="46" t="s">
        <v>74</v>
      </c>
      <c r="B3" s="222"/>
      <c r="C3" s="222"/>
      <c r="D3" s="45"/>
      <c r="E3" s="45"/>
      <c r="F3" s="45"/>
      <c r="G3" s="45"/>
    </row>
    <row r="4" spans="1:7" s="48" customFormat="1" ht="36.6" customHeight="1">
      <c r="A4" s="226" t="s">
        <v>75</v>
      </c>
      <c r="B4" s="226"/>
      <c r="C4" s="226"/>
      <c r="D4" s="47"/>
      <c r="E4" s="47"/>
      <c r="F4" s="47"/>
      <c r="G4" s="47"/>
    </row>
    <row r="5" spans="1:7" ht="24.6" customHeight="1">
      <c r="A5" s="227" t="s">
        <v>76</v>
      </c>
      <c r="B5" s="227"/>
      <c r="C5" s="49"/>
      <c r="D5" s="45"/>
      <c r="E5" s="45"/>
      <c r="F5" s="45"/>
      <c r="G5" s="45"/>
    </row>
    <row r="6" spans="1:7" s="48" customFormat="1" ht="27.6" customHeight="1">
      <c r="A6" s="223" t="s">
        <v>77</v>
      </c>
      <c r="B6" s="223"/>
      <c r="C6" s="223"/>
      <c r="D6" s="47"/>
      <c r="E6" s="47"/>
      <c r="F6" s="47"/>
      <c r="G6" s="47"/>
    </row>
    <row r="7" spans="1:7" ht="31.35" customHeight="1">
      <c r="A7" s="45"/>
      <c r="B7" s="45"/>
      <c r="C7" s="45"/>
      <c r="D7" s="45"/>
      <c r="E7" s="45"/>
      <c r="F7" s="45"/>
      <c r="G7" s="45"/>
    </row>
    <row r="8" spans="1:7" ht="26.85" customHeight="1">
      <c r="A8" s="50" t="s">
        <v>78</v>
      </c>
      <c r="B8" s="222"/>
      <c r="C8" s="222"/>
      <c r="D8" s="45"/>
      <c r="E8" s="45"/>
      <c r="F8" s="45"/>
      <c r="G8" s="45"/>
    </row>
    <row r="9" spans="1:7" ht="26.85" customHeight="1">
      <c r="A9" s="51" t="s">
        <v>79</v>
      </c>
      <c r="B9" s="222"/>
      <c r="C9" s="222"/>
      <c r="D9" s="45"/>
      <c r="E9" s="45"/>
      <c r="F9" s="45"/>
      <c r="G9" s="45"/>
    </row>
    <row r="10" spans="1:7" ht="26.85" customHeight="1">
      <c r="A10" s="51" t="s">
        <v>80</v>
      </c>
      <c r="B10" s="222"/>
      <c r="C10" s="222"/>
      <c r="D10" s="45"/>
      <c r="E10" s="45"/>
      <c r="F10" s="45"/>
      <c r="G10" s="45"/>
    </row>
    <row r="11" spans="1:7" ht="26.85" customHeight="1">
      <c r="A11" s="51" t="s">
        <v>81</v>
      </c>
      <c r="B11" s="222"/>
      <c r="C11" s="222"/>
      <c r="D11" s="45"/>
      <c r="E11" s="45"/>
      <c r="F11" s="45"/>
      <c r="G11" s="45"/>
    </row>
    <row r="12" spans="1:7" ht="26.85" customHeight="1">
      <c r="A12" s="51" t="s">
        <v>82</v>
      </c>
      <c r="B12" s="222"/>
      <c r="C12" s="222"/>
      <c r="D12" s="45"/>
      <c r="E12" s="45"/>
      <c r="F12" s="45"/>
      <c r="G12" s="45"/>
    </row>
    <row r="13" spans="1:7" ht="26.85" customHeight="1">
      <c r="A13" s="51" t="s">
        <v>83</v>
      </c>
      <c r="B13" s="222"/>
      <c r="C13" s="222"/>
      <c r="D13" s="45"/>
      <c r="E13" s="45"/>
      <c r="F13" s="45"/>
      <c r="G13" s="45"/>
    </row>
    <row r="14" spans="1:7" ht="18.600000000000001" customHeight="1">
      <c r="A14" s="45"/>
      <c r="B14" s="45"/>
      <c r="C14" s="45"/>
      <c r="D14" s="45"/>
      <c r="E14" s="45"/>
      <c r="F14" s="45"/>
      <c r="G14" s="45"/>
    </row>
    <row r="15" spans="1:7" ht="26.85" customHeight="1">
      <c r="A15" s="52" t="s">
        <v>84</v>
      </c>
      <c r="B15" s="221"/>
      <c r="C15" s="221"/>
      <c r="D15" s="45"/>
      <c r="E15" s="45"/>
      <c r="F15" s="45"/>
      <c r="G15" s="45"/>
    </row>
    <row r="16" spans="1:7" ht="26.85" customHeight="1">
      <c r="A16" s="53" t="s">
        <v>85</v>
      </c>
      <c r="B16" s="221"/>
      <c r="C16" s="221"/>
      <c r="D16" s="45"/>
      <c r="E16" s="45"/>
      <c r="F16" s="45"/>
      <c r="G16" s="45"/>
    </row>
    <row r="17" spans="1:7" ht="26.85" customHeight="1">
      <c r="A17" s="24" t="s">
        <v>86</v>
      </c>
      <c r="B17" s="221"/>
      <c r="C17" s="221"/>
      <c r="D17" s="45"/>
      <c r="E17" s="45"/>
      <c r="F17" s="45"/>
      <c r="G17" s="45"/>
    </row>
    <row r="18" spans="1:7" ht="26.85" customHeight="1">
      <c r="A18" s="53" t="s">
        <v>82</v>
      </c>
      <c r="B18" s="221"/>
      <c r="C18" s="221"/>
      <c r="D18" s="45"/>
      <c r="E18" s="45"/>
      <c r="F18" s="45"/>
      <c r="G18" s="45"/>
    </row>
    <row r="19" spans="1:7" ht="18.600000000000001" customHeight="1">
      <c r="A19" s="53"/>
      <c r="B19" s="45"/>
      <c r="C19" s="45"/>
      <c r="D19" s="45"/>
      <c r="E19" s="45"/>
      <c r="F19" s="45"/>
      <c r="G19" s="45"/>
    </row>
    <row r="20" spans="1:7" ht="26.85" customHeight="1">
      <c r="A20" s="52" t="s">
        <v>87</v>
      </c>
      <c r="B20" s="221"/>
      <c r="C20" s="221"/>
      <c r="D20" s="45"/>
      <c r="E20" s="45"/>
      <c r="F20" s="45"/>
      <c r="G20" s="45"/>
    </row>
    <row r="21" spans="1:7" ht="26.85" customHeight="1">
      <c r="A21" s="53" t="s">
        <v>85</v>
      </c>
      <c r="B21" s="221"/>
      <c r="C21" s="221"/>
      <c r="D21" s="45"/>
      <c r="E21" s="45"/>
      <c r="F21" s="45"/>
      <c r="G21" s="45"/>
    </row>
    <row r="22" spans="1:7" ht="26.85" customHeight="1">
      <c r="A22" s="24" t="s">
        <v>86</v>
      </c>
      <c r="B22" s="221"/>
      <c r="C22" s="221"/>
      <c r="D22" s="45"/>
      <c r="E22" s="45"/>
      <c r="F22" s="45"/>
      <c r="G22" s="45"/>
    </row>
    <row r="23" spans="1:7" ht="26.85" customHeight="1">
      <c r="A23" s="53" t="s">
        <v>82</v>
      </c>
      <c r="B23" s="221"/>
      <c r="C23" s="221"/>
      <c r="D23" s="45"/>
      <c r="E23" s="45"/>
      <c r="F23" s="45"/>
      <c r="G23" s="45"/>
    </row>
    <row r="24" spans="1:7" ht="18.600000000000001" customHeight="1">
      <c r="A24" s="45"/>
      <c r="B24" s="45"/>
      <c r="C24" s="45"/>
      <c r="D24" s="45"/>
      <c r="E24" s="45"/>
      <c r="F24" s="45"/>
      <c r="G24" s="45"/>
    </row>
    <row r="25" spans="1:7" ht="26.85" customHeight="1">
      <c r="A25" s="52" t="s">
        <v>88</v>
      </c>
      <c r="B25" s="221"/>
      <c r="C25" s="221"/>
      <c r="D25" s="45"/>
      <c r="E25" s="45"/>
      <c r="F25" s="45"/>
      <c r="G25" s="45"/>
    </row>
    <row r="26" spans="1:7" ht="26.85" customHeight="1">
      <c r="A26" s="53" t="s">
        <v>85</v>
      </c>
      <c r="B26" s="221"/>
      <c r="C26" s="221"/>
      <c r="D26" s="45"/>
      <c r="E26" s="45"/>
      <c r="F26" s="45"/>
      <c r="G26" s="45"/>
    </row>
    <row r="27" spans="1:7" ht="26.85" customHeight="1">
      <c r="A27" s="24" t="s">
        <v>86</v>
      </c>
      <c r="B27" s="221"/>
      <c r="C27" s="221"/>
      <c r="D27" s="45"/>
      <c r="E27" s="45"/>
      <c r="F27" s="45"/>
      <c r="G27" s="45"/>
    </row>
    <row r="28" spans="1:7" ht="26.85" customHeight="1">
      <c r="A28" s="53" t="s">
        <v>82</v>
      </c>
      <c r="B28" s="221"/>
      <c r="C28" s="221"/>
      <c r="D28" s="45"/>
      <c r="E28" s="45"/>
      <c r="F28" s="45"/>
      <c r="G28" s="45"/>
    </row>
    <row r="29" spans="1:7" ht="26.85" customHeight="1">
      <c r="A29" s="45"/>
      <c r="B29" s="45"/>
      <c r="C29" s="45"/>
      <c r="D29" s="45"/>
      <c r="E29" s="45"/>
      <c r="F29" s="45"/>
      <c r="G29" s="45"/>
    </row>
    <row r="30" spans="1:7" ht="26.85" customHeight="1">
      <c r="A30" s="45"/>
      <c r="B30" s="45"/>
      <c r="C30" s="45"/>
      <c r="D30" s="45"/>
      <c r="E30" s="45"/>
      <c r="F30" s="45"/>
      <c r="G30" s="45"/>
    </row>
    <row r="31" spans="1:7" ht="26.85" customHeight="1">
      <c r="A31" s="45"/>
      <c r="B31" s="45"/>
      <c r="C31" s="45"/>
      <c r="D31" s="45"/>
      <c r="E31" s="45"/>
      <c r="F31" s="45"/>
      <c r="G31" s="45"/>
    </row>
    <row r="32" spans="1:7" ht="26.85" customHeight="1">
      <c r="A32" s="45"/>
      <c r="B32" s="45"/>
      <c r="C32" s="45"/>
      <c r="D32" s="45"/>
      <c r="E32" s="45"/>
      <c r="F32" s="45"/>
      <c r="G32" s="45"/>
    </row>
    <row r="33" ht="26.85" customHeight="1"/>
    <row r="34" ht="26.85" customHeight="1"/>
    <row r="35" ht="26.85" customHeight="1"/>
    <row r="36" ht="26.85" customHeight="1"/>
    <row r="37" ht="26.85" customHeight="1"/>
    <row r="38" ht="26.85" customHeight="1"/>
    <row r="39" ht="26.85" customHeight="1"/>
    <row r="40" ht="26.85" customHeight="1"/>
    <row r="41" ht="26.85" customHeight="1"/>
    <row r="42" ht="26.85" customHeight="1"/>
    <row r="43" ht="26.85" customHeight="1"/>
    <row r="44" ht="26.85" customHeight="1"/>
    <row r="45" ht="26.85" customHeight="1"/>
    <row r="46" ht="26.85" customHeight="1"/>
    <row r="47" ht="26.85" customHeight="1"/>
    <row r="48" ht="26.85" customHeight="1"/>
    <row r="49" ht="26.85" customHeight="1"/>
    <row r="50" ht="26.85" customHeight="1"/>
    <row r="51" ht="26.85" customHeight="1"/>
    <row r="52" ht="26.85" customHeight="1"/>
    <row r="53" ht="26.85" customHeight="1"/>
    <row r="54" ht="26.85" customHeight="1"/>
    <row r="55" ht="26.85" customHeight="1"/>
    <row r="56" ht="26.85" customHeight="1"/>
    <row r="57" ht="26.85" customHeight="1"/>
    <row r="58" ht="26.85" customHeight="1"/>
    <row r="59" ht="26.85" customHeight="1"/>
    <row r="60" ht="26.85" customHeight="1"/>
    <row r="61" ht="26.85" customHeight="1"/>
    <row r="62" ht="26.85" customHeight="1"/>
    <row r="63" ht="26.85" customHeight="1"/>
    <row r="64" ht="26.85" customHeight="1"/>
    <row r="65" ht="26.85" customHeight="1"/>
    <row r="66" ht="26.85" customHeight="1"/>
    <row r="67" ht="26.85" customHeight="1"/>
    <row r="68" ht="26.85" customHeight="1"/>
    <row r="69" ht="26.85" customHeight="1"/>
    <row r="70" ht="26.85" customHeight="1"/>
    <row r="71" ht="26.85" customHeight="1"/>
  </sheetData>
  <sheetProtection sheet="1" objects="1" scenarios="1" selectLockedCells="1"/>
  <mergeCells count="24">
    <mergeCell ref="B1:C1"/>
    <mergeCell ref="A2:C2"/>
    <mergeCell ref="B3:C3"/>
    <mergeCell ref="A4:C4"/>
    <mergeCell ref="A5:B5"/>
    <mergeCell ref="A6:C6"/>
    <mergeCell ref="B8:C8"/>
    <mergeCell ref="B9:C9"/>
    <mergeCell ref="B10:C10"/>
    <mergeCell ref="B11:C11"/>
    <mergeCell ref="B12:C12"/>
    <mergeCell ref="B13:C13"/>
    <mergeCell ref="B15:C15"/>
    <mergeCell ref="B16:C16"/>
    <mergeCell ref="B17:C17"/>
    <mergeCell ref="B25:C25"/>
    <mergeCell ref="B26:C26"/>
    <mergeCell ref="B27:C27"/>
    <mergeCell ref="B28:C28"/>
    <mergeCell ref="B18:C18"/>
    <mergeCell ref="B20:C20"/>
    <mergeCell ref="B21:C21"/>
    <mergeCell ref="B22:C22"/>
    <mergeCell ref="B23:C23"/>
  </mergeCells>
  <hyperlinks>
    <hyperlink ref="A4" r:id="rId1" display="http://www.insee.fr" xr:uid="{00000000-0004-0000-0300-000000000000}"/>
  </hyperlink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CC"/>
    <pageSetUpPr fitToPage="1"/>
  </sheetPr>
  <dimension ref="A1:AMK28"/>
  <sheetViews>
    <sheetView topLeftCell="B18" zoomScale="110" zoomScaleNormal="110" workbookViewId="0">
      <selection activeCell="G7" sqref="G7:H7"/>
    </sheetView>
  </sheetViews>
  <sheetFormatPr defaultColWidth="9.140625" defaultRowHeight="13.15"/>
  <cols>
    <col min="1" max="10" width="9.5703125" style="54" customWidth="1"/>
    <col min="11" max="1025" width="11.5703125" style="54"/>
  </cols>
  <sheetData>
    <row r="1" spans="1:11" ht="38.65" customHeight="1">
      <c r="A1" s="243" t="s">
        <v>89</v>
      </c>
      <c r="B1" s="243"/>
      <c r="C1" s="244" t="s">
        <v>90</v>
      </c>
      <c r="D1" s="244"/>
      <c r="E1" s="244"/>
      <c r="F1" s="244"/>
      <c r="G1" s="244"/>
      <c r="H1" s="244"/>
      <c r="I1" s="244"/>
      <c r="J1" s="244"/>
    </row>
    <row r="2" spans="1:11" ht="28.35" customHeight="1">
      <c r="A2" s="245">
        <f>'Informations générales'!B8</f>
        <v>0</v>
      </c>
      <c r="B2" s="245"/>
      <c r="C2" s="245"/>
      <c r="D2" s="245"/>
      <c r="E2" s="245"/>
      <c r="F2" s="245"/>
      <c r="G2" s="245"/>
      <c r="H2" s="245"/>
      <c r="I2" s="245"/>
      <c r="J2" s="245"/>
    </row>
    <row r="3" spans="1:11" ht="14.85" customHeight="1">
      <c r="A3" s="246" t="s">
        <v>91</v>
      </c>
      <c r="B3" s="246"/>
      <c r="C3" s="246"/>
      <c r="D3" s="246"/>
      <c r="E3" s="246"/>
      <c r="F3" s="230"/>
      <c r="G3" s="230"/>
      <c r="H3" s="230"/>
      <c r="I3" s="24"/>
      <c r="J3" s="24"/>
    </row>
    <row r="4" spans="1:11" s="58" customFormat="1" ht="8.1" customHeight="1">
      <c r="A4" s="56"/>
      <c r="B4" s="56"/>
      <c r="C4" s="57"/>
      <c r="D4" s="57"/>
      <c r="E4" s="57"/>
      <c r="F4" s="57"/>
      <c r="G4" s="57"/>
      <c r="H4" s="57"/>
      <c r="I4" s="57"/>
      <c r="J4" s="57"/>
    </row>
    <row r="5" spans="1:11" ht="23.65" customHeight="1">
      <c r="A5" s="87"/>
      <c r="B5" s="87"/>
      <c r="C5" s="242" t="s">
        <v>92</v>
      </c>
      <c r="D5" s="242"/>
      <c r="E5" s="242" t="s">
        <v>93</v>
      </c>
      <c r="F5" s="242"/>
      <c r="G5" s="242" t="s">
        <v>94</v>
      </c>
      <c r="H5" s="242"/>
      <c r="I5" s="238" t="s">
        <v>95</v>
      </c>
      <c r="J5" s="238"/>
      <c r="K5" s="59"/>
    </row>
    <row r="6" spans="1:11" s="58" customFormat="1" ht="23.65" customHeight="1">
      <c r="A6" s="239" t="s">
        <v>96</v>
      </c>
      <c r="B6" s="239"/>
      <c r="C6" s="240"/>
      <c r="D6" s="240"/>
      <c r="E6" s="240"/>
      <c r="F6" s="240"/>
      <c r="G6" s="240"/>
      <c r="H6" s="240"/>
      <c r="I6" s="241">
        <f>SUM('Données associatives'!C6:G6)</f>
        <v>0</v>
      </c>
      <c r="J6" s="241"/>
      <c r="K6" s="60"/>
    </row>
    <row r="7" spans="1:11" ht="23.65" customHeight="1">
      <c r="A7" s="239" t="s">
        <v>97</v>
      </c>
      <c r="B7" s="239"/>
      <c r="C7" s="240"/>
      <c r="D7" s="240"/>
      <c r="E7" s="240"/>
      <c r="F7" s="240"/>
      <c r="G7" s="240"/>
      <c r="H7" s="240"/>
      <c r="I7" s="241">
        <f>SUM('Données associatives'!C7:G7)</f>
        <v>0</v>
      </c>
      <c r="J7" s="241"/>
      <c r="K7" s="59"/>
    </row>
    <row r="8" spans="1:11" ht="23.65" customHeight="1">
      <c r="A8" s="237" t="s">
        <v>95</v>
      </c>
      <c r="B8" s="237"/>
      <c r="C8" s="238">
        <f>SUM('Données associatives'!C6:C7)</f>
        <v>0</v>
      </c>
      <c r="D8" s="238">
        <f>SUM('Données associatives'!D6:D7)</f>
        <v>0</v>
      </c>
      <c r="E8" s="238">
        <f>SUM('Données associatives'!E6:E7)</f>
        <v>0</v>
      </c>
      <c r="F8" s="238"/>
      <c r="G8" s="238">
        <f>SUM('Données associatives'!G6:G7)</f>
        <v>0</v>
      </c>
      <c r="H8" s="238"/>
      <c r="I8" s="238">
        <f>SUM('Données associatives'!I6:I7)</f>
        <v>0</v>
      </c>
      <c r="J8" s="238">
        <f>SUM('Données associatives'!J6:J7)</f>
        <v>0</v>
      </c>
      <c r="K8" s="59"/>
    </row>
    <row r="9" spans="1:11" ht="9.9499999999999993" customHeight="1">
      <c r="A9" s="235"/>
      <c r="B9" s="235"/>
      <c r="C9" s="235"/>
      <c r="D9" s="235"/>
      <c r="E9" s="235"/>
      <c r="F9" s="235"/>
      <c r="G9" s="235"/>
      <c r="H9" s="235"/>
      <c r="I9" s="62"/>
      <c r="J9" s="62"/>
    </row>
    <row r="10" spans="1:11" ht="16.149999999999999" customHeight="1">
      <c r="A10" s="236" t="s">
        <v>98</v>
      </c>
      <c r="B10" s="236"/>
      <c r="C10" s="230"/>
      <c r="D10" s="230"/>
      <c r="E10" s="236" t="s">
        <v>99</v>
      </c>
      <c r="F10" s="236"/>
      <c r="G10" s="230"/>
      <c r="H10" s="230"/>
      <c r="I10" s="24"/>
      <c r="J10" s="24"/>
    </row>
    <row r="11" spans="1:11" ht="16.149999999999999" customHeight="1">
      <c r="A11" s="114"/>
      <c r="B11" s="63"/>
      <c r="C11" s="114"/>
      <c r="D11" s="24"/>
      <c r="E11" s="114"/>
      <c r="F11" s="63"/>
      <c r="G11" s="114"/>
      <c r="H11" s="24"/>
      <c r="I11" s="24"/>
      <c r="J11" s="24"/>
    </row>
    <row r="12" spans="1:11" s="64" customFormat="1" ht="18.600000000000001" customHeight="1">
      <c r="A12" s="233" t="s">
        <v>100</v>
      </c>
      <c r="B12" s="233"/>
      <c r="C12" s="233"/>
      <c r="D12" s="233"/>
      <c r="E12" s="233"/>
      <c r="F12" s="233"/>
      <c r="G12" s="233"/>
      <c r="H12" s="233"/>
      <c r="I12" s="233"/>
      <c r="J12" s="233"/>
    </row>
    <row r="13" spans="1:11" s="68" customFormat="1" ht="27.4" customHeight="1">
      <c r="A13" s="66" t="s">
        <v>101</v>
      </c>
      <c r="B13" s="66" t="s">
        <v>102</v>
      </c>
      <c r="C13" s="65" t="s">
        <v>103</v>
      </c>
      <c r="D13" s="66" t="s">
        <v>104</v>
      </c>
      <c r="E13" s="66" t="s">
        <v>105</v>
      </c>
      <c r="F13" s="66" t="s">
        <v>106</v>
      </c>
      <c r="G13" s="66" t="s">
        <v>107</v>
      </c>
      <c r="H13" s="66" t="s">
        <v>108</v>
      </c>
      <c r="I13" s="66" t="s">
        <v>109</v>
      </c>
      <c r="J13" s="66" t="s">
        <v>110</v>
      </c>
      <c r="K13" s="67"/>
    </row>
    <row r="14" spans="1:11" s="71" customFormat="1" ht="27.4" customHeight="1">
      <c r="A14" s="69"/>
      <c r="B14" s="69"/>
      <c r="C14" s="69"/>
      <c r="D14" s="69"/>
      <c r="E14" s="69"/>
      <c r="F14" s="69"/>
      <c r="G14" s="69"/>
      <c r="H14" s="69"/>
      <c r="I14" s="69"/>
      <c r="J14" s="69"/>
      <c r="K14" s="70"/>
    </row>
    <row r="15" spans="1:11" s="71" customFormat="1" ht="6.75" customHeight="1">
      <c r="A15" s="72"/>
      <c r="B15" s="72"/>
      <c r="C15" s="72"/>
      <c r="D15" s="72"/>
      <c r="E15" s="72"/>
      <c r="F15" s="72"/>
      <c r="G15" s="72"/>
      <c r="H15" s="72"/>
      <c r="I15" s="72"/>
      <c r="J15" s="72"/>
    </row>
    <row r="16" spans="1:11" s="71" customFormat="1" ht="18.95" customHeight="1">
      <c r="A16" s="73" t="s">
        <v>111</v>
      </c>
      <c r="B16" s="234"/>
      <c r="C16" s="234"/>
      <c r="D16" s="234"/>
      <c r="E16" s="234"/>
      <c r="F16" s="234"/>
      <c r="G16" s="234"/>
      <c r="H16" s="234"/>
      <c r="I16" s="234"/>
      <c r="J16" s="234"/>
    </row>
    <row r="17" spans="1:10" s="71" customFormat="1" ht="6.2" customHeight="1">
      <c r="A17" s="73"/>
      <c r="B17" s="73"/>
      <c r="C17" s="73"/>
      <c r="D17" s="73"/>
      <c r="E17" s="73"/>
      <c r="F17" s="73"/>
      <c r="G17" s="73"/>
      <c r="H17" s="73"/>
      <c r="I17" s="73"/>
      <c r="J17" s="73"/>
    </row>
    <row r="18" spans="1:10" ht="25.9" customHeight="1">
      <c r="A18" s="232" t="s">
        <v>112</v>
      </c>
      <c r="B18" s="232"/>
      <c r="C18" s="232"/>
      <c r="D18" s="74"/>
      <c r="E18" s="24"/>
      <c r="F18" s="24"/>
      <c r="G18" s="24"/>
      <c r="H18" s="24"/>
      <c r="I18" s="24"/>
      <c r="J18" s="24"/>
    </row>
    <row r="19" spans="1:10" ht="25.9" customHeight="1">
      <c r="A19" s="232" t="s">
        <v>113</v>
      </c>
      <c r="B19" s="232"/>
      <c r="C19" s="232"/>
      <c r="D19" s="232"/>
      <c r="E19" s="232"/>
      <c r="F19" s="75"/>
      <c r="G19" s="24"/>
      <c r="H19" s="24"/>
      <c r="I19" s="24"/>
      <c r="J19" s="24"/>
    </row>
    <row r="20" spans="1:10" s="78" customFormat="1" ht="18.95" customHeight="1">
      <c r="A20" s="76" t="s">
        <v>114</v>
      </c>
      <c r="B20" s="24"/>
      <c r="C20" s="24"/>
      <c r="D20" s="24"/>
      <c r="E20" s="24"/>
      <c r="F20" s="228" t="s">
        <v>115</v>
      </c>
      <c r="G20" s="228"/>
      <c r="H20" s="228"/>
      <c r="I20" s="77"/>
      <c r="J20" s="24"/>
    </row>
    <row r="21" spans="1:10" s="78" customFormat="1" ht="7.9" customHeight="1">
      <c r="A21" s="79"/>
      <c r="B21" s="79"/>
      <c r="C21" s="79"/>
      <c r="D21" s="79"/>
      <c r="E21" s="79"/>
      <c r="F21" s="79"/>
      <c r="G21" s="80"/>
      <c r="H21" s="24"/>
      <c r="I21" s="24"/>
      <c r="J21" s="24"/>
    </row>
    <row r="22" spans="1:10" s="78" customFormat="1" ht="17.25" customHeight="1">
      <c r="A22" s="81"/>
      <c r="B22" s="79"/>
      <c r="C22" s="79"/>
      <c r="D22" s="79"/>
      <c r="E22" s="79"/>
      <c r="F22" s="80" t="s">
        <v>116</v>
      </c>
      <c r="G22" s="231"/>
      <c r="H22" s="231"/>
      <c r="I22" s="231"/>
      <c r="J22" s="231"/>
    </row>
    <row r="23" spans="1:10" ht="8.65" customHeight="1">
      <c r="A23" s="82"/>
      <c r="B23" s="82"/>
      <c r="C23" s="228"/>
      <c r="D23" s="228"/>
      <c r="E23" s="228"/>
      <c r="F23" s="24"/>
      <c r="G23" s="24"/>
      <c r="H23" s="24"/>
      <c r="I23" s="24"/>
      <c r="J23" s="24"/>
    </row>
    <row r="24" spans="1:10" ht="33" customHeight="1">
      <c r="A24" s="232" t="s">
        <v>117</v>
      </c>
      <c r="B24" s="232"/>
      <c r="C24" s="232"/>
      <c r="D24" s="232"/>
      <c r="E24" s="232"/>
      <c r="F24" s="232"/>
      <c r="G24" s="232"/>
      <c r="H24" s="24"/>
      <c r="I24" s="24"/>
      <c r="J24" s="24"/>
    </row>
    <row r="25" spans="1:10" ht="27.4" customHeight="1">
      <c r="A25" s="228" t="s">
        <v>118</v>
      </c>
      <c r="B25" s="228"/>
      <c r="C25" s="228"/>
      <c r="D25" s="230"/>
      <c r="E25" s="230"/>
      <c r="F25" s="230"/>
      <c r="G25" s="24"/>
      <c r="H25" s="24"/>
      <c r="I25" s="24"/>
      <c r="J25" s="24"/>
    </row>
    <row r="26" spans="1:10" ht="27.4" customHeight="1">
      <c r="A26" s="228" t="s">
        <v>119</v>
      </c>
      <c r="B26" s="228"/>
      <c r="C26" s="228"/>
      <c r="D26" s="229"/>
      <c r="E26" s="229"/>
      <c r="F26" s="229"/>
      <c r="G26" s="24"/>
      <c r="H26" s="24"/>
      <c r="I26" s="24"/>
      <c r="J26" s="24"/>
    </row>
    <row r="27" spans="1:10" ht="27.4" customHeight="1">
      <c r="A27" s="228" t="s">
        <v>120</v>
      </c>
      <c r="B27" s="228"/>
      <c r="C27" s="228"/>
      <c r="D27" s="230"/>
      <c r="E27" s="230"/>
      <c r="F27" s="230"/>
      <c r="G27" s="24"/>
      <c r="H27" s="24"/>
      <c r="I27" s="24"/>
      <c r="J27" s="24"/>
    </row>
    <row r="28" spans="1:10" ht="15.2" customHeight="1"/>
  </sheetData>
  <sheetProtection sheet="1" objects="1" scenarios="1" selectLockedCells="1"/>
  <mergeCells count="46">
    <mergeCell ref="A1:B1"/>
    <mergeCell ref="C1:J1"/>
    <mergeCell ref="A2:J2"/>
    <mergeCell ref="A3:E3"/>
    <mergeCell ref="F3:H3"/>
    <mergeCell ref="C5:D5"/>
    <mergeCell ref="E5:F5"/>
    <mergeCell ref="G5:H5"/>
    <mergeCell ref="I5:J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B9"/>
    <mergeCell ref="C9:D9"/>
    <mergeCell ref="E9:F9"/>
    <mergeCell ref="G9:H9"/>
    <mergeCell ref="A10:B10"/>
    <mergeCell ref="C10:D10"/>
    <mergeCell ref="E10:F10"/>
    <mergeCell ref="G10:H10"/>
    <mergeCell ref="A12:J12"/>
    <mergeCell ref="B16:J16"/>
    <mergeCell ref="A18:C18"/>
    <mergeCell ref="A19:E19"/>
    <mergeCell ref="F20:H20"/>
    <mergeCell ref="A26:C26"/>
    <mergeCell ref="D26:F26"/>
    <mergeCell ref="A27:C27"/>
    <mergeCell ref="D27:F27"/>
    <mergeCell ref="G22:J22"/>
    <mergeCell ref="C23:E23"/>
    <mergeCell ref="A24:G24"/>
    <mergeCell ref="A25:C25"/>
    <mergeCell ref="D25:F25"/>
  </mergeCells>
  <dataValidations count="1">
    <dataValidation type="list" operator="equal" allowBlank="1" showErrorMessage="1" sqref="F19 I20" xr:uid="{00000000-0002-0000-0400-000000000000}">
      <formula1>"OUI,NON"</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D320"/>
    <pageSetUpPr fitToPage="1"/>
  </sheetPr>
  <dimension ref="A1:AMK18"/>
  <sheetViews>
    <sheetView topLeftCell="A11" zoomScale="110" zoomScaleNormal="110" workbookViewId="0">
      <selection activeCell="A3" sqref="A3"/>
    </sheetView>
  </sheetViews>
  <sheetFormatPr defaultColWidth="9.140625" defaultRowHeight="13.15"/>
  <cols>
    <col min="1" max="10" width="9.5703125" style="24" customWidth="1"/>
    <col min="11" max="1025" width="11.5703125" style="24"/>
  </cols>
  <sheetData>
    <row r="1" spans="1:11" ht="56.65" customHeight="1">
      <c r="A1" s="243" t="s">
        <v>121</v>
      </c>
      <c r="B1" s="243"/>
      <c r="C1" s="244" t="s">
        <v>122</v>
      </c>
      <c r="D1" s="244"/>
      <c r="E1" s="244"/>
      <c r="F1" s="244"/>
      <c r="G1" s="244"/>
      <c r="H1" s="244"/>
      <c r="I1" s="244"/>
      <c r="J1" s="244"/>
    </row>
    <row r="2" spans="1:11" ht="24.4" customHeight="1">
      <c r="A2" s="245">
        <f>'Informations générales'!B8</f>
        <v>0</v>
      </c>
      <c r="B2" s="245"/>
      <c r="C2" s="245"/>
      <c r="D2" s="245"/>
      <c r="E2" s="245"/>
      <c r="F2" s="245"/>
      <c r="G2" s="245"/>
      <c r="H2" s="245"/>
      <c r="I2" s="245"/>
      <c r="J2" s="245"/>
    </row>
    <row r="3" spans="1:11" ht="15.6" customHeight="1">
      <c r="A3" s="248" t="s">
        <v>123</v>
      </c>
      <c r="B3" s="248"/>
      <c r="C3" s="248"/>
      <c r="D3" s="248"/>
      <c r="E3" s="248"/>
      <c r="F3" s="248"/>
      <c r="G3" s="248"/>
      <c r="H3" s="248"/>
      <c r="I3" s="248"/>
      <c r="J3" s="248"/>
    </row>
    <row r="4" spans="1:11" ht="18" customHeight="1">
      <c r="A4" s="232" t="s">
        <v>124</v>
      </c>
      <c r="B4" s="232"/>
      <c r="C4" s="232"/>
      <c r="D4" s="232"/>
      <c r="E4" s="232"/>
      <c r="F4" s="232"/>
      <c r="G4" s="232"/>
      <c r="H4" s="232"/>
      <c r="I4" s="232"/>
      <c r="J4" s="232"/>
    </row>
    <row r="5" spans="1:11" ht="7.9" customHeight="1">
      <c r="C5" s="228"/>
      <c r="D5" s="228"/>
      <c r="E5" s="228"/>
    </row>
    <row r="6" spans="1:11" ht="26.65" customHeight="1">
      <c r="A6" s="242" t="s">
        <v>125</v>
      </c>
      <c r="B6" s="242"/>
      <c r="C6" s="242"/>
      <c r="D6" s="242" t="s">
        <v>126</v>
      </c>
      <c r="E6" s="242" t="s">
        <v>127</v>
      </c>
      <c r="F6" s="242" t="s">
        <v>128</v>
      </c>
      <c r="G6" s="242"/>
      <c r="H6" s="242" t="s">
        <v>129</v>
      </c>
      <c r="I6" s="242"/>
      <c r="J6" s="242"/>
      <c r="K6" s="83"/>
    </row>
    <row r="7" spans="1:11" ht="33.75" customHeight="1">
      <c r="A7" s="247"/>
      <c r="B7" s="247"/>
      <c r="C7" s="247"/>
      <c r="D7" s="247"/>
      <c r="E7" s="247"/>
      <c r="F7" s="84"/>
      <c r="G7" s="85" t="s">
        <v>130</v>
      </c>
      <c r="H7" s="247"/>
      <c r="I7" s="247"/>
      <c r="J7" s="247"/>
      <c r="K7" s="86"/>
    </row>
    <row r="8" spans="1:11" ht="33.75" customHeight="1">
      <c r="A8" s="247"/>
      <c r="B8" s="247"/>
      <c r="C8" s="247"/>
      <c r="D8" s="247"/>
      <c r="E8" s="247"/>
      <c r="F8" s="84"/>
      <c r="G8" s="85" t="s">
        <v>130</v>
      </c>
      <c r="H8" s="247"/>
      <c r="I8" s="247"/>
      <c r="J8" s="247"/>
      <c r="K8" s="83"/>
    </row>
    <row r="9" spans="1:11" ht="33.75" customHeight="1">
      <c r="A9" s="247"/>
      <c r="B9" s="247"/>
      <c r="C9" s="247"/>
      <c r="D9" s="247"/>
      <c r="E9" s="247"/>
      <c r="F9" s="84"/>
      <c r="G9" s="85" t="s">
        <v>130</v>
      </c>
      <c r="H9" s="247"/>
      <c r="I9" s="247"/>
      <c r="J9" s="247"/>
      <c r="K9" s="83"/>
    </row>
    <row r="10" spans="1:11" ht="33.75" customHeight="1">
      <c r="A10" s="247"/>
      <c r="B10" s="247"/>
      <c r="C10" s="247"/>
      <c r="D10" s="247"/>
      <c r="E10" s="247"/>
      <c r="F10" s="84"/>
      <c r="G10" s="85" t="s">
        <v>130</v>
      </c>
      <c r="H10" s="247"/>
      <c r="I10" s="247"/>
      <c r="J10" s="247"/>
      <c r="K10" s="83"/>
    </row>
    <row r="11" spans="1:11" ht="33.75" customHeight="1">
      <c r="A11" s="247"/>
      <c r="B11" s="247"/>
      <c r="C11" s="247"/>
      <c r="D11" s="247"/>
      <c r="E11" s="247"/>
      <c r="F11" s="84"/>
      <c r="G11" s="85" t="s">
        <v>130</v>
      </c>
      <c r="H11" s="247"/>
      <c r="I11" s="247"/>
      <c r="J11" s="247"/>
      <c r="K11" s="83"/>
    </row>
    <row r="12" spans="1:11" ht="10.9" customHeight="1">
      <c r="A12" s="235"/>
      <c r="B12" s="235"/>
      <c r="C12" s="235"/>
      <c r="D12" s="235"/>
      <c r="E12" s="235"/>
      <c r="F12" s="235"/>
      <c r="G12" s="235"/>
      <c r="H12" s="235"/>
      <c r="I12" s="61"/>
      <c r="J12" s="61"/>
    </row>
    <row r="13" spans="1:11" ht="26.85" customHeight="1">
      <c r="A13" s="232" t="s">
        <v>131</v>
      </c>
      <c r="B13" s="232"/>
      <c r="C13" s="232"/>
      <c r="D13" s="232"/>
      <c r="E13" s="232"/>
      <c r="F13" s="232"/>
      <c r="G13" s="232"/>
      <c r="H13" s="232"/>
      <c r="I13" s="232"/>
    </row>
    <row r="14" spans="1:11" ht="26.85" customHeight="1">
      <c r="A14" s="242" t="s">
        <v>132</v>
      </c>
      <c r="B14" s="242"/>
      <c r="C14" s="242"/>
      <c r="D14" s="242"/>
      <c r="E14" s="242"/>
      <c r="F14" s="242"/>
      <c r="G14" s="242" t="s">
        <v>127</v>
      </c>
      <c r="H14" s="242"/>
      <c r="I14" s="86"/>
    </row>
    <row r="15" spans="1:11" ht="26.85" customHeight="1">
      <c r="A15" s="247"/>
      <c r="B15" s="247"/>
      <c r="C15" s="247"/>
      <c r="D15" s="247"/>
      <c r="E15" s="247"/>
      <c r="F15" s="247"/>
      <c r="G15" s="84"/>
      <c r="H15" s="85" t="s">
        <v>130</v>
      </c>
      <c r="I15" s="83"/>
    </row>
    <row r="16" spans="1:11" ht="26.85" customHeight="1">
      <c r="A16" s="247"/>
      <c r="B16" s="247"/>
      <c r="C16" s="247"/>
      <c r="D16" s="247"/>
      <c r="E16" s="247"/>
      <c r="F16" s="247"/>
      <c r="G16" s="84"/>
      <c r="H16" s="85" t="s">
        <v>130</v>
      </c>
      <c r="I16" s="83"/>
    </row>
    <row r="17" spans="1:9" ht="26.85" customHeight="1">
      <c r="A17" s="247"/>
      <c r="B17" s="247"/>
      <c r="C17" s="247"/>
      <c r="D17" s="247"/>
      <c r="E17" s="247"/>
      <c r="F17" s="247"/>
      <c r="G17" s="84"/>
      <c r="H17" s="85" t="s">
        <v>130</v>
      </c>
      <c r="I17" s="86"/>
    </row>
    <row r="18" spans="1:9" ht="26.85" customHeight="1">
      <c r="A18" s="235"/>
      <c r="B18" s="235"/>
      <c r="C18" s="235"/>
      <c r="D18" s="235"/>
      <c r="E18" s="235"/>
      <c r="F18" s="235"/>
      <c r="G18" s="61"/>
      <c r="H18" s="61"/>
    </row>
  </sheetData>
  <sheetProtection sheet="1" objects="1" scenarios="1" selectLockedCells="1"/>
  <mergeCells count="38">
    <mergeCell ref="A1:B1"/>
    <mergeCell ref="C1:J1"/>
    <mergeCell ref="A2:J2"/>
    <mergeCell ref="A3:J3"/>
    <mergeCell ref="A4:J4"/>
    <mergeCell ref="C5:E5"/>
    <mergeCell ref="A6:C6"/>
    <mergeCell ref="D6:E6"/>
    <mergeCell ref="F6:G6"/>
    <mergeCell ref="H6:J6"/>
    <mergeCell ref="A7:C7"/>
    <mergeCell ref="D7:E7"/>
    <mergeCell ref="H7:J7"/>
    <mergeCell ref="A8:C8"/>
    <mergeCell ref="D8:E8"/>
    <mergeCell ref="H8:J8"/>
    <mergeCell ref="A9:C9"/>
    <mergeCell ref="D9:E9"/>
    <mergeCell ref="H9:J9"/>
    <mergeCell ref="A10:C10"/>
    <mergeCell ref="D10:E10"/>
    <mergeCell ref="H10:J10"/>
    <mergeCell ref="A11:C11"/>
    <mergeCell ref="D11:E11"/>
    <mergeCell ref="H11:J11"/>
    <mergeCell ref="A12:B12"/>
    <mergeCell ref="C12:D12"/>
    <mergeCell ref="E12:F12"/>
    <mergeCell ref="G12:H12"/>
    <mergeCell ref="A17:F17"/>
    <mergeCell ref="A18:B18"/>
    <mergeCell ref="C18:D18"/>
    <mergeCell ref="E18:F18"/>
    <mergeCell ref="A13:I13"/>
    <mergeCell ref="A14:F14"/>
    <mergeCell ref="G14:H14"/>
    <mergeCell ref="A15:F15"/>
    <mergeCell ref="A16:F16"/>
  </mergeCells>
  <dataValidations count="2">
    <dataValidation type="list" operator="equal" allowBlank="1" showErrorMessage="1" sqref="D7:D11 E15:E17" xr:uid="{00000000-0002-0000-0500-000000000000}">
      <formula1>"Ponctuelle,Annuelle"</formula1>
      <formula2>0</formula2>
    </dataValidation>
    <dataValidation type="list" operator="equal" allowBlank="1" showErrorMessage="1" sqref="H7:H11" xr:uid="{00000000-0002-0000-0500-000001000000}">
      <formula1>"Convention d'objectif,Convention de mise à disposition à titre gracieux,Convention de mise à disposition à titre payant (location)"</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CC99"/>
    <pageSetUpPr fitToPage="1"/>
  </sheetPr>
  <dimension ref="A1:AMK1048576"/>
  <sheetViews>
    <sheetView topLeftCell="A33" zoomScale="110" zoomScaleNormal="110" workbookViewId="0">
      <selection activeCell="B1" sqref="B1:E1"/>
    </sheetView>
  </sheetViews>
  <sheetFormatPr defaultColWidth="9.140625" defaultRowHeight="13.15"/>
  <cols>
    <col min="1" max="1" width="49.140625" style="88" customWidth="1"/>
    <col min="2" max="2" width="12.42578125" style="88" customWidth="1"/>
    <col min="3" max="3" width="4.140625" style="88" customWidth="1"/>
    <col min="4" max="4" width="51.42578125" style="88" customWidth="1"/>
    <col min="5" max="5" width="18.28515625" style="88" customWidth="1"/>
    <col min="6" max="1025" width="11.5703125" style="89"/>
  </cols>
  <sheetData>
    <row r="1" spans="1:11" ht="44.85" customHeight="1">
      <c r="A1" s="55" t="s">
        <v>133</v>
      </c>
      <c r="B1" s="253" t="s">
        <v>134</v>
      </c>
      <c r="C1" s="253"/>
      <c r="D1" s="253"/>
      <c r="E1" s="253"/>
      <c r="F1" s="24"/>
      <c r="G1" s="24"/>
      <c r="H1" s="24"/>
      <c r="I1" s="24"/>
      <c r="J1" s="24"/>
      <c r="K1" s="24"/>
    </row>
    <row r="2" spans="1:11" ht="17.25" customHeight="1">
      <c r="A2" s="254">
        <f>'Informations générales'!B8</f>
        <v>0</v>
      </c>
      <c r="B2" s="254"/>
      <c r="C2" s="254"/>
      <c r="D2" s="254"/>
      <c r="E2" s="254"/>
    </row>
    <row r="3" spans="1:11" ht="38.450000000000003" customHeight="1">
      <c r="A3" s="255" t="s">
        <v>135</v>
      </c>
      <c r="B3" s="255"/>
      <c r="C3" s="255"/>
      <c r="D3" s="255"/>
      <c r="E3" s="255"/>
    </row>
    <row r="4" spans="1:11" ht="28.35" customHeight="1">
      <c r="A4" s="91" t="s">
        <v>136</v>
      </c>
      <c r="B4" s="92"/>
      <c r="C4" s="93"/>
      <c r="D4" s="91" t="s">
        <v>137</v>
      </c>
      <c r="E4" s="92"/>
    </row>
    <row r="5" spans="1:11" ht="20.45" customHeight="1">
      <c r="A5" s="143" t="s">
        <v>138</v>
      </c>
      <c r="B5" s="94" t="s">
        <v>139</v>
      </c>
      <c r="C5" s="256"/>
      <c r="D5" s="143" t="s">
        <v>140</v>
      </c>
      <c r="E5" s="94" t="s">
        <v>141</v>
      </c>
    </row>
    <row r="6" spans="1:11" ht="20.45" customHeight="1">
      <c r="A6" s="250" t="s">
        <v>142</v>
      </c>
      <c r="B6" s="250"/>
      <c r="C6" s="256"/>
      <c r="D6" s="250" t="s">
        <v>143</v>
      </c>
      <c r="E6" s="250"/>
    </row>
    <row r="7" spans="1:11" ht="26.65" customHeight="1">
      <c r="A7" s="95" t="s">
        <v>144</v>
      </c>
      <c r="B7" s="95">
        <f>SUM('Budget réalisé'!B8:B10)</f>
        <v>0</v>
      </c>
      <c r="C7" s="256"/>
      <c r="D7" s="95" t="s">
        <v>145</v>
      </c>
      <c r="E7" s="96">
        <v>0</v>
      </c>
    </row>
    <row r="8" spans="1:11" ht="26.65" customHeight="1">
      <c r="A8" s="97" t="s">
        <v>146</v>
      </c>
      <c r="B8" s="98">
        <v>0</v>
      </c>
      <c r="C8" s="256"/>
      <c r="D8" s="99"/>
      <c r="E8" s="99"/>
    </row>
    <row r="9" spans="1:11" ht="26.65" customHeight="1">
      <c r="A9" s="97" t="s">
        <v>147</v>
      </c>
      <c r="B9" s="98">
        <v>0</v>
      </c>
      <c r="C9" s="256"/>
      <c r="D9" s="95" t="s">
        <v>148</v>
      </c>
      <c r="E9" s="95">
        <f>E10+E14+E18+E22+E24</f>
        <v>0</v>
      </c>
    </row>
    <row r="10" spans="1:11" ht="26.65" customHeight="1">
      <c r="A10" s="97" t="s">
        <v>149</v>
      </c>
      <c r="B10" s="98">
        <v>0</v>
      </c>
      <c r="C10" s="256"/>
      <c r="D10" s="100" t="s">
        <v>150</v>
      </c>
      <c r="E10" s="100">
        <f>'Budget réalisé'!E11+'Budget réalisé'!E12</f>
        <v>0</v>
      </c>
    </row>
    <row r="11" spans="1:11" ht="26.65" customHeight="1">
      <c r="A11" s="95" t="s">
        <v>151</v>
      </c>
      <c r="B11" s="95">
        <f>'Budget réalisé'!B12+'Budget réalisé'!B13+'Budget réalisé'!B14+'Budget réalisé'!B15</f>
        <v>0</v>
      </c>
      <c r="C11" s="256"/>
      <c r="D11" s="98"/>
      <c r="E11" s="98">
        <v>0</v>
      </c>
    </row>
    <row r="12" spans="1:11" ht="26.65" customHeight="1">
      <c r="A12" s="97" t="s">
        <v>152</v>
      </c>
      <c r="B12" s="98">
        <v>0</v>
      </c>
      <c r="C12" s="256"/>
      <c r="D12" s="98"/>
      <c r="E12" s="98">
        <v>0</v>
      </c>
    </row>
    <row r="13" spans="1:11" ht="26.65" customHeight="1">
      <c r="A13" s="97" t="s">
        <v>153</v>
      </c>
      <c r="B13" s="98">
        <v>0</v>
      </c>
      <c r="C13" s="256"/>
      <c r="D13" s="97"/>
      <c r="E13" s="101"/>
    </row>
    <row r="14" spans="1:11" ht="26.65" customHeight="1">
      <c r="A14" s="97" t="s">
        <v>154</v>
      </c>
      <c r="B14" s="98">
        <v>0</v>
      </c>
      <c r="C14" s="256"/>
      <c r="D14" s="100" t="s">
        <v>155</v>
      </c>
      <c r="E14" s="100">
        <f>'Budget réalisé'!E15+'Budget réalisé'!E16</f>
        <v>0</v>
      </c>
    </row>
    <row r="15" spans="1:11" ht="26.65" customHeight="1">
      <c r="A15" s="97" t="s">
        <v>156</v>
      </c>
      <c r="B15" s="98">
        <v>0</v>
      </c>
      <c r="C15" s="256"/>
      <c r="D15" s="97" t="s">
        <v>157</v>
      </c>
      <c r="E15" s="98">
        <v>0</v>
      </c>
    </row>
    <row r="16" spans="1:11" ht="26.65" customHeight="1">
      <c r="A16" s="95" t="s">
        <v>158</v>
      </c>
      <c r="B16" s="95">
        <f>'Budget réalisé'!B17+'Budget réalisé'!B18+'Budget réalisé'!B19+'Budget réalisé'!B20</f>
        <v>0</v>
      </c>
      <c r="C16" s="256"/>
      <c r="D16" s="101" t="s">
        <v>159</v>
      </c>
      <c r="E16" s="98">
        <v>0</v>
      </c>
    </row>
    <row r="17" spans="1:8" ht="26.65" customHeight="1">
      <c r="A17" s="97" t="s">
        <v>160</v>
      </c>
      <c r="B17" s="98">
        <v>0</v>
      </c>
      <c r="C17" s="256"/>
      <c r="D17" s="97"/>
      <c r="E17" s="97"/>
    </row>
    <row r="18" spans="1:8" ht="26.65" customHeight="1">
      <c r="A18" s="97" t="s">
        <v>161</v>
      </c>
      <c r="B18" s="98">
        <v>0</v>
      </c>
      <c r="C18" s="256"/>
      <c r="D18" s="100" t="s">
        <v>162</v>
      </c>
      <c r="E18" s="102">
        <f>'Budget réalisé'!E19+'Budget réalisé'!E20</f>
        <v>0</v>
      </c>
    </row>
    <row r="19" spans="1:8" ht="26.65" customHeight="1">
      <c r="A19" s="97" t="s">
        <v>163</v>
      </c>
      <c r="B19" s="98">
        <v>0</v>
      </c>
      <c r="C19" s="256"/>
      <c r="D19" s="97" t="s">
        <v>164</v>
      </c>
      <c r="E19" s="98">
        <v>0</v>
      </c>
    </row>
    <row r="20" spans="1:8" ht="26.65" customHeight="1">
      <c r="A20" s="97" t="s">
        <v>156</v>
      </c>
      <c r="B20" s="98">
        <v>0</v>
      </c>
      <c r="C20" s="256"/>
      <c r="D20" s="101" t="s">
        <v>165</v>
      </c>
      <c r="E20" s="98">
        <v>0</v>
      </c>
    </row>
    <row r="21" spans="1:8" ht="26.65" customHeight="1">
      <c r="A21" s="95" t="s">
        <v>166</v>
      </c>
      <c r="B21" s="95">
        <f>'Budget réalisé'!B22+'Budget réalisé'!B23</f>
        <v>0</v>
      </c>
      <c r="C21" s="256"/>
      <c r="D21" s="97"/>
      <c r="E21" s="97"/>
    </row>
    <row r="22" spans="1:8" ht="26.65" customHeight="1">
      <c r="A22" s="97" t="s">
        <v>167</v>
      </c>
      <c r="B22" s="98">
        <v>0</v>
      </c>
      <c r="C22" s="256"/>
      <c r="D22" s="100" t="s">
        <v>168</v>
      </c>
      <c r="E22" s="103">
        <v>0</v>
      </c>
    </row>
    <row r="23" spans="1:8" ht="26.65" customHeight="1">
      <c r="A23" s="97" t="s">
        <v>156</v>
      </c>
      <c r="B23" s="98">
        <v>0</v>
      </c>
      <c r="C23" s="256"/>
      <c r="D23" s="257" t="s">
        <v>169</v>
      </c>
      <c r="E23" s="258"/>
    </row>
    <row r="24" spans="1:8" ht="26.65" customHeight="1">
      <c r="A24" s="95" t="s">
        <v>170</v>
      </c>
      <c r="B24" s="95">
        <f>'Budget réalisé'!B25+'Budget réalisé'!B26+'Budget réalisé'!B27</f>
        <v>0</v>
      </c>
      <c r="C24" s="256"/>
      <c r="D24" s="100" t="s">
        <v>171</v>
      </c>
      <c r="E24" s="103">
        <v>0</v>
      </c>
    </row>
    <row r="25" spans="1:8" ht="26.65" customHeight="1">
      <c r="A25" s="97" t="s">
        <v>172</v>
      </c>
      <c r="B25" s="98">
        <v>0</v>
      </c>
      <c r="C25" s="256"/>
      <c r="D25" s="257" t="s">
        <v>169</v>
      </c>
      <c r="E25" s="258"/>
    </row>
    <row r="26" spans="1:8" ht="26.65" customHeight="1">
      <c r="A26" s="97" t="s">
        <v>173</v>
      </c>
      <c r="B26" s="98">
        <v>0</v>
      </c>
      <c r="C26" s="256"/>
      <c r="D26" s="104"/>
      <c r="E26" s="99"/>
    </row>
    <row r="27" spans="1:8" ht="26.65" customHeight="1">
      <c r="A27" s="97" t="s">
        <v>174</v>
      </c>
      <c r="B27" s="98">
        <v>0</v>
      </c>
      <c r="C27" s="256"/>
      <c r="D27" s="104"/>
      <c r="E27" s="99"/>
    </row>
    <row r="28" spans="1:8" ht="26.65" customHeight="1">
      <c r="A28" s="105" t="s">
        <v>175</v>
      </c>
      <c r="B28" s="96">
        <v>0</v>
      </c>
      <c r="C28" s="256"/>
      <c r="D28" s="95" t="s">
        <v>176</v>
      </c>
      <c r="E28" s="96">
        <v>0</v>
      </c>
    </row>
    <row r="29" spans="1:8" ht="26.65" customHeight="1">
      <c r="A29" s="95" t="s">
        <v>177</v>
      </c>
      <c r="B29" s="96">
        <v>0</v>
      </c>
      <c r="C29" s="256"/>
      <c r="D29" s="97" t="s">
        <v>178</v>
      </c>
      <c r="E29" s="98">
        <v>0</v>
      </c>
    </row>
    <row r="30" spans="1:8" ht="26.65" customHeight="1">
      <c r="A30" s="95" t="s">
        <v>179</v>
      </c>
      <c r="B30" s="96">
        <v>0</v>
      </c>
      <c r="C30" s="256"/>
      <c r="D30" s="95" t="s">
        <v>180</v>
      </c>
      <c r="E30" s="96">
        <v>0</v>
      </c>
    </row>
    <row r="31" spans="1:8" ht="26.65" customHeight="1">
      <c r="A31" s="95" t="s">
        <v>181</v>
      </c>
      <c r="B31" s="96">
        <v>0</v>
      </c>
      <c r="C31" s="256"/>
      <c r="D31" s="95" t="s">
        <v>182</v>
      </c>
      <c r="E31" s="96">
        <v>0</v>
      </c>
    </row>
    <row r="32" spans="1:8" ht="29.1" customHeight="1">
      <c r="A32" s="106" t="s">
        <v>183</v>
      </c>
      <c r="B32" s="106">
        <f>'Budget réalisé'!B31+'Budget réalisé'!B30+'Budget réalisé'!B29+'Budget réalisé'!B28+'Budget réalisé'!B24+'Budget réalisé'!B21+'Budget réalisé'!B16+'Budget réalisé'!B11+'Budget réalisé'!B7</f>
        <v>0</v>
      </c>
      <c r="C32" s="256"/>
      <c r="D32" s="106" t="s">
        <v>184</v>
      </c>
      <c r="E32" s="106">
        <f>E31+E30+E9+E7+E28</f>
        <v>0</v>
      </c>
      <c r="H32" s="107">
        <f>'Budget réalisé'!E32-'Budget réalisé'!B32</f>
        <v>0</v>
      </c>
    </row>
    <row r="33" spans="1:5" s="111" customFormat="1" ht="29.1" customHeight="1">
      <c r="A33" s="108" t="s">
        <v>185</v>
      </c>
      <c r="B33" s="109" t="str">
        <f>IF('Budget réalisé'!E32-'Budget réalisé'!B32&gt;0,'Budget réalisé'!H32,"0")</f>
        <v>0</v>
      </c>
      <c r="C33" s="110"/>
      <c r="D33" s="108" t="s">
        <v>186</v>
      </c>
      <c r="E33" s="109" t="str">
        <f>IF('Budget réalisé'!E32-'Budget réalisé'!B32&lt;0,'Budget réalisé'!H32,"0")</f>
        <v>0</v>
      </c>
    </row>
    <row r="34" spans="1:5" ht="12.6" customHeight="1">
      <c r="A34" s="249"/>
      <c r="B34" s="249"/>
      <c r="C34" s="249"/>
      <c r="D34" s="249"/>
      <c r="E34" s="249"/>
    </row>
    <row r="35" spans="1:5" ht="29.1" customHeight="1">
      <c r="A35" s="250" t="s">
        <v>187</v>
      </c>
      <c r="B35" s="250"/>
      <c r="C35" s="250"/>
      <c r="D35" s="250"/>
      <c r="E35" s="250"/>
    </row>
    <row r="36" spans="1:5" ht="26.65" customHeight="1">
      <c r="A36" s="95" t="s">
        <v>188</v>
      </c>
      <c r="B36" s="95">
        <f>'Budget réalisé'!B37+'Budget réalisé'!B38+'Budget réalisé'!B39</f>
        <v>0</v>
      </c>
      <c r="C36" s="251"/>
      <c r="D36" s="95" t="s">
        <v>189</v>
      </c>
      <c r="E36" s="95">
        <f>'Budget réalisé'!E37+'Budget réalisé'!E38+'Budget réalisé'!E39</f>
        <v>0</v>
      </c>
    </row>
    <row r="37" spans="1:5" ht="26.65" customHeight="1">
      <c r="A37" s="97" t="s">
        <v>190</v>
      </c>
      <c r="B37" s="98">
        <v>0</v>
      </c>
      <c r="C37" s="251"/>
      <c r="D37" s="97" t="s">
        <v>191</v>
      </c>
      <c r="E37" s="97">
        <v>0</v>
      </c>
    </row>
    <row r="38" spans="1:5" ht="26.65" customHeight="1">
      <c r="A38" s="97" t="s">
        <v>192</v>
      </c>
      <c r="B38" s="98">
        <v>0</v>
      </c>
      <c r="C38" s="251"/>
      <c r="D38" s="97" t="s">
        <v>193</v>
      </c>
      <c r="E38" s="97">
        <f>'Budget réalisé'!B38</f>
        <v>0</v>
      </c>
    </row>
    <row r="39" spans="1:5" ht="26.65" customHeight="1">
      <c r="A39" s="97" t="s">
        <v>194</v>
      </c>
      <c r="B39" s="98">
        <v>0</v>
      </c>
      <c r="C39" s="251"/>
      <c r="D39" s="97" t="s">
        <v>195</v>
      </c>
      <c r="E39" s="97">
        <f>'Budget réalisé'!B37</f>
        <v>0</v>
      </c>
    </row>
    <row r="40" spans="1:5" ht="29.1" customHeight="1">
      <c r="A40" s="112" t="s">
        <v>196</v>
      </c>
      <c r="B40" s="112">
        <f>'Budget réalisé'!B36+'Budget réalisé'!B32+'Budget réalisé'!B33</f>
        <v>0</v>
      </c>
      <c r="C40" s="251"/>
      <c r="D40" s="112" t="s">
        <v>196</v>
      </c>
      <c r="E40" s="112">
        <f>'Budget réalisé'!E32-'Budget réalisé'!E33+'Budget réalisé'!E36</f>
        <v>0</v>
      </c>
    </row>
    <row r="41" spans="1:5" ht="29.85" customHeight="1">
      <c r="A41" s="252" t="s">
        <v>197</v>
      </c>
      <c r="B41" s="252"/>
      <c r="C41" s="252"/>
      <c r="D41" s="252"/>
      <c r="E41" s="252"/>
    </row>
    <row r="1048576" ht="12.75" customHeight="1"/>
  </sheetData>
  <sheetProtection sheet="1" objects="1" scenarios="1" selectLockedCells="1"/>
  <mergeCells count="12">
    <mergeCell ref="A34:E34"/>
    <mergeCell ref="A35:E35"/>
    <mergeCell ref="C36:C40"/>
    <mergeCell ref="A41:E41"/>
    <mergeCell ref="B1:E1"/>
    <mergeCell ref="A2:E2"/>
    <mergeCell ref="A3:E3"/>
    <mergeCell ref="C5:C32"/>
    <mergeCell ref="A6:B6"/>
    <mergeCell ref="D6:E6"/>
    <mergeCell ref="D23:E23"/>
    <mergeCell ref="D25:E25"/>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CC99"/>
    <pageSetUpPr fitToPage="1"/>
  </sheetPr>
  <dimension ref="A1:AMK32"/>
  <sheetViews>
    <sheetView zoomScale="110" zoomScaleNormal="110" workbookViewId="0">
      <selection activeCell="B1" sqref="B1:E1"/>
    </sheetView>
  </sheetViews>
  <sheetFormatPr defaultColWidth="9.140625" defaultRowHeight="13.15"/>
  <cols>
    <col min="1" max="1" width="38.5703125" style="113" customWidth="1"/>
    <col min="2" max="2" width="11.5703125" style="113"/>
    <col min="3" max="3" width="10.7109375" style="113" customWidth="1"/>
    <col min="4" max="4" width="42.140625" style="113" customWidth="1"/>
    <col min="5" max="1025" width="11.5703125" style="113"/>
  </cols>
  <sheetData>
    <row r="1" spans="1:5" ht="44.85" customHeight="1">
      <c r="A1" s="55" t="s">
        <v>198</v>
      </c>
      <c r="B1" s="260" t="s">
        <v>199</v>
      </c>
      <c r="C1" s="260"/>
      <c r="D1" s="260"/>
      <c r="E1" s="260"/>
    </row>
    <row r="2" spans="1:5" ht="19.7" customHeight="1">
      <c r="A2" s="254">
        <f>'Informations générales'!B8</f>
        <v>0</v>
      </c>
      <c r="B2" s="254"/>
      <c r="C2" s="254"/>
      <c r="D2" s="254"/>
      <c r="E2" s="254"/>
    </row>
    <row r="3" spans="1:5" ht="6" customHeight="1">
      <c r="A3"/>
      <c r="B3" s="88"/>
      <c r="C3" s="114"/>
      <c r="D3" s="88"/>
      <c r="E3" s="88"/>
    </row>
    <row r="4" spans="1:5" ht="21.2" customHeight="1">
      <c r="A4" s="143" t="s">
        <v>138</v>
      </c>
      <c r="B4" s="94" t="s">
        <v>139</v>
      </c>
      <c r="C4" s="256"/>
      <c r="D4" s="143" t="s">
        <v>140</v>
      </c>
      <c r="E4" s="94" t="s">
        <v>141</v>
      </c>
    </row>
    <row r="5" spans="1:5" ht="28.35" customHeight="1">
      <c r="A5" s="250" t="s">
        <v>142</v>
      </c>
      <c r="B5" s="250"/>
      <c r="C5" s="256"/>
      <c r="D5" s="250" t="s">
        <v>143</v>
      </c>
      <c r="E5" s="250"/>
    </row>
    <row r="6" spans="1:5" ht="28.35" customHeight="1">
      <c r="A6" s="95" t="s">
        <v>144</v>
      </c>
      <c r="B6" s="95">
        <f>SUM('Budget prévisionnel'!B7:B9)</f>
        <v>0</v>
      </c>
      <c r="C6" s="256"/>
      <c r="D6" s="95" t="s">
        <v>145</v>
      </c>
      <c r="E6" s="96">
        <v>0</v>
      </c>
    </row>
    <row r="7" spans="1:5" ht="28.35" customHeight="1">
      <c r="A7" s="97" t="s">
        <v>146</v>
      </c>
      <c r="B7" s="98">
        <v>0</v>
      </c>
      <c r="C7" s="256"/>
      <c r="D7" s="99"/>
      <c r="E7" s="99"/>
    </row>
    <row r="8" spans="1:5" ht="28.35" customHeight="1">
      <c r="A8" s="97" t="s">
        <v>147</v>
      </c>
      <c r="B8" s="98">
        <v>0</v>
      </c>
      <c r="C8" s="256"/>
      <c r="D8" s="95" t="s">
        <v>148</v>
      </c>
      <c r="E8" s="95">
        <f>E9+E13+E17+E21++E23</f>
        <v>0</v>
      </c>
    </row>
    <row r="9" spans="1:5" ht="28.35" customHeight="1">
      <c r="A9" s="97" t="s">
        <v>149</v>
      </c>
      <c r="B9" s="98">
        <v>0</v>
      </c>
      <c r="C9" s="256"/>
      <c r="D9" s="100" t="s">
        <v>150</v>
      </c>
      <c r="E9" s="100">
        <f>'Budget prévisionnel'!E10+'Budget prévisionnel'!E11</f>
        <v>0</v>
      </c>
    </row>
    <row r="10" spans="1:5" ht="28.35" customHeight="1">
      <c r="A10" s="95" t="s">
        <v>151</v>
      </c>
      <c r="B10" s="95">
        <f>'Budget prévisionnel'!B11+'Budget prévisionnel'!B12+'Budget prévisionnel'!B13+'Budget prévisionnel'!B14</f>
        <v>0</v>
      </c>
      <c r="C10" s="256"/>
      <c r="D10" s="98"/>
      <c r="E10" s="98"/>
    </row>
    <row r="11" spans="1:5" ht="28.35" customHeight="1">
      <c r="A11" s="97" t="s">
        <v>152</v>
      </c>
      <c r="B11" s="98">
        <v>0</v>
      </c>
      <c r="C11" s="256"/>
      <c r="D11" s="98"/>
      <c r="E11" s="98"/>
    </row>
    <row r="12" spans="1:5" ht="28.35" customHeight="1">
      <c r="A12" s="97" t="s">
        <v>153</v>
      </c>
      <c r="B12" s="98">
        <v>0</v>
      </c>
      <c r="C12" s="256"/>
      <c r="D12" s="97"/>
      <c r="E12" s="101"/>
    </row>
    <row r="13" spans="1:5" ht="28.35" customHeight="1">
      <c r="A13" s="97" t="s">
        <v>154</v>
      </c>
      <c r="B13" s="98">
        <v>0</v>
      </c>
      <c r="C13" s="256"/>
      <c r="D13" s="100" t="s">
        <v>155</v>
      </c>
      <c r="E13" s="100">
        <f>'Budget prévisionnel'!E14+'Budget prévisionnel'!E15</f>
        <v>0</v>
      </c>
    </row>
    <row r="14" spans="1:5" ht="28.35" customHeight="1">
      <c r="A14" s="97" t="s">
        <v>156</v>
      </c>
      <c r="B14" s="98">
        <v>0</v>
      </c>
      <c r="C14" s="256"/>
      <c r="D14" s="97" t="s">
        <v>157</v>
      </c>
      <c r="E14" s="98">
        <v>0</v>
      </c>
    </row>
    <row r="15" spans="1:5" ht="28.35" customHeight="1">
      <c r="A15" s="95" t="s">
        <v>158</v>
      </c>
      <c r="B15" s="95">
        <f>'Budget prévisionnel'!B16+'Budget prévisionnel'!B17+'Budget prévisionnel'!B18+'Budget prévisionnel'!B19</f>
        <v>0</v>
      </c>
      <c r="C15" s="256"/>
      <c r="D15" s="101" t="s">
        <v>159</v>
      </c>
      <c r="E15" s="98">
        <v>0</v>
      </c>
    </row>
    <row r="16" spans="1:5" ht="28.35" customHeight="1">
      <c r="A16" s="97" t="s">
        <v>160</v>
      </c>
      <c r="B16" s="98">
        <v>0</v>
      </c>
      <c r="C16" s="256"/>
      <c r="D16" s="97"/>
      <c r="E16" s="97"/>
    </row>
    <row r="17" spans="1:5" ht="28.35" customHeight="1">
      <c r="A17" s="97" t="s">
        <v>161</v>
      </c>
      <c r="B17" s="98">
        <v>0</v>
      </c>
      <c r="C17" s="256"/>
      <c r="D17" s="100" t="s">
        <v>162</v>
      </c>
      <c r="E17" s="102">
        <f>'Budget prévisionnel'!E18+'Budget prévisionnel'!E19</f>
        <v>0</v>
      </c>
    </row>
    <row r="18" spans="1:5" ht="28.35" customHeight="1">
      <c r="A18" s="97" t="s">
        <v>163</v>
      </c>
      <c r="B18" s="98">
        <v>0</v>
      </c>
      <c r="C18" s="256"/>
      <c r="D18" s="97" t="s">
        <v>164</v>
      </c>
      <c r="E18" s="98">
        <v>0</v>
      </c>
    </row>
    <row r="19" spans="1:5" ht="28.35" customHeight="1">
      <c r="A19" s="97" t="s">
        <v>156</v>
      </c>
      <c r="B19" s="98">
        <v>0</v>
      </c>
      <c r="C19" s="256"/>
      <c r="D19" s="101" t="s">
        <v>165</v>
      </c>
      <c r="E19" s="98">
        <v>0</v>
      </c>
    </row>
    <row r="20" spans="1:5" ht="28.35" customHeight="1">
      <c r="A20" s="95" t="s">
        <v>166</v>
      </c>
      <c r="B20" s="95">
        <f>'Budget prévisionnel'!B21+'Budget prévisionnel'!B22</f>
        <v>0</v>
      </c>
      <c r="C20" s="256"/>
      <c r="D20" s="97"/>
      <c r="E20" s="97"/>
    </row>
    <row r="21" spans="1:5" ht="28.35" customHeight="1">
      <c r="A21" s="97" t="s">
        <v>167</v>
      </c>
      <c r="B21" s="98">
        <v>0</v>
      </c>
      <c r="C21" s="256"/>
      <c r="D21" s="100" t="s">
        <v>168</v>
      </c>
      <c r="E21" s="103">
        <v>0</v>
      </c>
    </row>
    <row r="22" spans="1:5" ht="28.35" customHeight="1">
      <c r="A22" s="97" t="s">
        <v>156</v>
      </c>
      <c r="B22" s="98">
        <v>0</v>
      </c>
      <c r="C22" s="256"/>
      <c r="D22" s="257" t="s">
        <v>169</v>
      </c>
      <c r="E22" s="258"/>
    </row>
    <row r="23" spans="1:5" ht="28.35" customHeight="1">
      <c r="A23" s="95" t="s">
        <v>170</v>
      </c>
      <c r="B23" s="95">
        <f>'Budget prévisionnel'!B24+'Budget prévisionnel'!B25+'Budget prévisionnel'!B26</f>
        <v>0</v>
      </c>
      <c r="C23" s="256"/>
      <c r="D23" s="100" t="s">
        <v>171</v>
      </c>
      <c r="E23" s="103">
        <v>0</v>
      </c>
    </row>
    <row r="24" spans="1:5" ht="28.35" customHeight="1">
      <c r="A24" s="97" t="s">
        <v>172</v>
      </c>
      <c r="B24" s="98">
        <v>0</v>
      </c>
      <c r="C24" s="256"/>
      <c r="D24" s="257" t="s">
        <v>169</v>
      </c>
      <c r="E24" s="258"/>
    </row>
    <row r="25" spans="1:5" ht="28.35" customHeight="1">
      <c r="A25" s="97" t="s">
        <v>173</v>
      </c>
      <c r="B25" s="98">
        <v>0</v>
      </c>
      <c r="C25" s="256"/>
      <c r="D25" s="104"/>
      <c r="E25" s="99"/>
    </row>
    <row r="26" spans="1:5" ht="28.35" customHeight="1">
      <c r="A26" s="97" t="s">
        <v>174</v>
      </c>
      <c r="B26" s="98">
        <v>0</v>
      </c>
      <c r="C26" s="256"/>
      <c r="D26" s="104"/>
      <c r="E26" s="99"/>
    </row>
    <row r="27" spans="1:5" ht="28.35" customHeight="1">
      <c r="A27" s="105" t="s">
        <v>175</v>
      </c>
      <c r="B27" s="96">
        <v>0</v>
      </c>
      <c r="C27" s="256"/>
      <c r="D27" s="95" t="s">
        <v>176</v>
      </c>
      <c r="E27" s="96">
        <v>0</v>
      </c>
    </row>
    <row r="28" spans="1:5" ht="28.35" customHeight="1">
      <c r="A28" s="95" t="s">
        <v>177</v>
      </c>
      <c r="B28" s="96">
        <v>0</v>
      </c>
      <c r="C28" s="256"/>
      <c r="D28" s="97" t="s">
        <v>178</v>
      </c>
      <c r="E28" s="98">
        <v>0</v>
      </c>
    </row>
    <row r="29" spans="1:5" ht="28.35" customHeight="1">
      <c r="A29" s="95" t="s">
        <v>179</v>
      </c>
      <c r="B29" s="96">
        <v>0</v>
      </c>
      <c r="C29" s="256"/>
      <c r="D29" s="95" t="s">
        <v>180</v>
      </c>
      <c r="E29" s="96">
        <v>0</v>
      </c>
    </row>
    <row r="30" spans="1:5" ht="28.35" customHeight="1">
      <c r="A30" s="95" t="s">
        <v>181</v>
      </c>
      <c r="B30" s="96">
        <v>0</v>
      </c>
      <c r="C30" s="256"/>
      <c r="D30" s="95" t="s">
        <v>182</v>
      </c>
      <c r="E30" s="96">
        <v>0</v>
      </c>
    </row>
    <row r="31" spans="1:5" ht="28.35" customHeight="1">
      <c r="A31" s="106" t="s">
        <v>183</v>
      </c>
      <c r="B31" s="106">
        <f>'Budget prévisionnel'!B30+'Budget prévisionnel'!B29+'Budget prévisionnel'!B28+'Budget prévisionnel'!B27+'Budget prévisionnel'!B23+'Budget prévisionnel'!B20+'Budget prévisionnel'!B15+'Budget prévisionnel'!B10+'Budget prévisionnel'!B6</f>
        <v>0</v>
      </c>
      <c r="C31" s="256"/>
      <c r="D31" s="106" t="s">
        <v>184</v>
      </c>
      <c r="E31" s="106">
        <f>E30+E29+E8+E6+E27</f>
        <v>0</v>
      </c>
    </row>
    <row r="32" spans="1:5" ht="28.35" customHeight="1">
      <c r="A32" s="259" t="s">
        <v>200</v>
      </c>
      <c r="B32" s="259"/>
      <c r="C32" s="259"/>
      <c r="D32" s="259"/>
      <c r="E32" s="259"/>
    </row>
  </sheetData>
  <sheetProtection sheet="1" objects="1" scenarios="1" selectLockedCells="1"/>
  <mergeCells count="8">
    <mergeCell ref="A32:E32"/>
    <mergeCell ref="B1:E1"/>
    <mergeCell ref="A2:E2"/>
    <mergeCell ref="C4:C31"/>
    <mergeCell ref="A5:B5"/>
    <mergeCell ref="D5:E5"/>
    <mergeCell ref="D22:E22"/>
    <mergeCell ref="D24:E24"/>
  </mergeCell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1BD90-E25B-4553-B036-77148FA18DC0}">
  <sheetPr>
    <tabColor rgb="FF99CCFF"/>
    <pageSetUpPr fitToPage="1"/>
  </sheetPr>
  <dimension ref="A1:AMK1048576"/>
  <sheetViews>
    <sheetView zoomScale="110" zoomScaleNormal="110" workbookViewId="0">
      <selection activeCell="C1" sqref="C1:J1"/>
    </sheetView>
  </sheetViews>
  <sheetFormatPr defaultColWidth="9.140625" defaultRowHeight="13.15"/>
  <cols>
    <col min="1" max="1" width="10.7109375" style="24" customWidth="1"/>
    <col min="2" max="2" width="11.7109375" style="24" customWidth="1"/>
    <col min="3" max="5" width="10.7109375" style="24" customWidth="1"/>
    <col min="6" max="6" width="11.5703125" style="24" customWidth="1"/>
    <col min="7" max="10" width="10.7109375" style="24" customWidth="1"/>
    <col min="11" max="1025" width="9.140625" style="24"/>
  </cols>
  <sheetData>
    <row r="1" spans="1:10" ht="50.45" customHeight="1">
      <c r="A1" s="243" t="s">
        <v>201</v>
      </c>
      <c r="B1" s="243"/>
      <c r="C1" s="261" t="s">
        <v>202</v>
      </c>
      <c r="D1" s="261"/>
      <c r="E1" s="261"/>
      <c r="F1" s="261"/>
      <c r="G1" s="261"/>
      <c r="H1" s="261"/>
      <c r="I1" s="261"/>
      <c r="J1" s="261"/>
    </row>
    <row r="2" spans="1:10" ht="19.7" customHeight="1">
      <c r="A2" s="245">
        <f>'Informations générales'!B8</f>
        <v>0</v>
      </c>
      <c r="B2" s="245"/>
      <c r="C2" s="245"/>
      <c r="D2" s="245"/>
      <c r="E2" s="245"/>
      <c r="F2" s="245"/>
      <c r="G2" s="245"/>
      <c r="H2" s="245"/>
      <c r="I2" s="245"/>
      <c r="J2" s="245"/>
    </row>
    <row r="3" spans="1:10" ht="22.35" customHeight="1">
      <c r="A3" s="262" t="s">
        <v>203</v>
      </c>
      <c r="B3" s="262"/>
      <c r="C3" s="263"/>
      <c r="D3" s="263"/>
      <c r="E3" s="263"/>
      <c r="F3" s="263"/>
      <c r="G3" s="263"/>
      <c r="H3" s="263"/>
      <c r="I3" s="263"/>
      <c r="J3" s="263"/>
    </row>
    <row r="4" spans="1:10" ht="8.65" customHeight="1"/>
    <row r="5" spans="1:10" ht="21.75" customHeight="1">
      <c r="A5" s="232" t="s">
        <v>204</v>
      </c>
      <c r="B5" s="232"/>
      <c r="C5" s="232"/>
      <c r="D5" s="232"/>
      <c r="E5" s="136"/>
    </row>
    <row r="6" spans="1:10" ht="28.35" customHeight="1">
      <c r="A6" s="232" t="s">
        <v>205</v>
      </c>
      <c r="B6" s="232"/>
      <c r="C6" s="232"/>
      <c r="D6" s="232"/>
      <c r="E6" s="232"/>
    </row>
    <row r="7" spans="1:10" ht="21" customHeight="1">
      <c r="A7" s="87" t="s">
        <v>206</v>
      </c>
      <c r="B7" s="264"/>
      <c r="C7" s="264"/>
      <c r="D7" s="87"/>
      <c r="E7" s="115" t="s">
        <v>207</v>
      </c>
      <c r="F7" s="264"/>
      <c r="G7" s="264"/>
      <c r="H7" s="264"/>
      <c r="I7" s="264"/>
      <c r="J7" s="264"/>
    </row>
    <row r="8" spans="1:10" ht="21" customHeight="1">
      <c r="A8" s="87" t="s">
        <v>208</v>
      </c>
      <c r="B8" s="264"/>
      <c r="C8" s="264"/>
      <c r="D8" s="87"/>
      <c r="E8" s="115" t="s">
        <v>209</v>
      </c>
      <c r="F8" s="264"/>
      <c r="G8" s="264"/>
      <c r="H8" s="264"/>
      <c r="I8" s="264"/>
      <c r="J8" s="264"/>
    </row>
    <row r="9" spans="1:10" ht="21" customHeight="1">
      <c r="A9" s="265"/>
      <c r="B9" s="265"/>
      <c r="C9" s="265"/>
      <c r="D9" s="266" t="s">
        <v>210</v>
      </c>
      <c r="E9" s="266"/>
      <c r="F9" s="264"/>
      <c r="G9" s="264"/>
      <c r="H9" s="264"/>
      <c r="I9" s="264"/>
      <c r="J9" s="264"/>
    </row>
    <row r="10" spans="1:10" ht="37.9" customHeight="1">
      <c r="A10" s="267" t="s">
        <v>211</v>
      </c>
      <c r="B10" s="267"/>
      <c r="C10" s="267"/>
      <c r="D10" s="267"/>
      <c r="E10" s="267"/>
      <c r="F10" s="267"/>
      <c r="G10" s="267"/>
      <c r="H10" s="267"/>
      <c r="I10" s="267"/>
      <c r="J10" s="267"/>
    </row>
    <row r="11" spans="1:10" ht="73.349999999999994" customHeight="1">
      <c r="A11" s="264"/>
      <c r="B11" s="264"/>
      <c r="C11" s="264"/>
      <c r="D11" s="264"/>
      <c r="E11" s="264"/>
      <c r="F11" s="264"/>
      <c r="G11" s="264"/>
      <c r="H11" s="264"/>
      <c r="I11" s="264"/>
      <c r="J11" s="264"/>
    </row>
    <row r="12" spans="1:10" ht="26.85" customHeight="1">
      <c r="A12" s="232" t="s">
        <v>212</v>
      </c>
      <c r="B12" s="232"/>
      <c r="C12" s="232"/>
      <c r="D12" s="232"/>
      <c r="E12" s="232"/>
      <c r="F12" s="232"/>
    </row>
    <row r="13" spans="1:10" ht="21.6" customHeight="1">
      <c r="A13" s="114" t="s">
        <v>213</v>
      </c>
      <c r="B13" s="116"/>
      <c r="D13" s="117" t="s">
        <v>214</v>
      </c>
      <c r="E13" s="264"/>
      <c r="F13" s="264"/>
      <c r="G13" s="118"/>
      <c r="H13" s="264"/>
      <c r="I13" s="264"/>
    </row>
    <row r="14" spans="1:10" s="26" customFormat="1" ht="9.4" customHeight="1">
      <c r="A14" s="119"/>
      <c r="D14" s="120"/>
      <c r="E14" s="119"/>
      <c r="G14" s="121"/>
      <c r="H14" s="119"/>
    </row>
    <row r="15" spans="1:10" ht="21.6" customHeight="1">
      <c r="A15" s="232" t="s">
        <v>215</v>
      </c>
      <c r="B15" s="232"/>
      <c r="C15" s="232"/>
      <c r="D15" s="264"/>
      <c r="E15" s="264"/>
      <c r="F15" s="264"/>
      <c r="G15" s="264"/>
      <c r="H15" s="264"/>
      <c r="I15" s="264"/>
      <c r="J15" s="264"/>
    </row>
    <row r="16" spans="1:10" ht="21.6" customHeight="1">
      <c r="A16" s="271" t="s">
        <v>216</v>
      </c>
      <c r="B16" s="271"/>
      <c r="C16" s="271"/>
      <c r="D16" s="271"/>
      <c r="E16" s="271"/>
      <c r="F16" s="271"/>
      <c r="G16" s="271"/>
      <c r="H16" s="271"/>
      <c r="I16" s="271"/>
      <c r="J16" s="271"/>
    </row>
    <row r="17" spans="1:10" ht="21.6" customHeight="1">
      <c r="A17" s="272"/>
      <c r="B17" s="272"/>
      <c r="C17" s="272"/>
      <c r="D17" s="272"/>
      <c r="E17" s="272"/>
      <c r="F17" s="272"/>
      <c r="G17" s="272"/>
      <c r="H17" s="272"/>
      <c r="I17" s="272"/>
      <c r="J17" s="272"/>
    </row>
    <row r="18" spans="1:10" ht="22.35" customHeight="1">
      <c r="A18" s="273" t="s">
        <v>217</v>
      </c>
      <c r="B18" s="273"/>
      <c r="C18" s="273"/>
      <c r="D18" s="273"/>
      <c r="E18" s="273"/>
      <c r="F18" s="273"/>
      <c r="G18" s="273"/>
      <c r="H18" s="273"/>
      <c r="I18" s="273"/>
      <c r="J18" s="273"/>
    </row>
    <row r="19" spans="1:10" ht="30.6" customHeight="1">
      <c r="A19" s="274"/>
      <c r="B19" s="274"/>
      <c r="C19" s="274"/>
      <c r="D19" s="274"/>
      <c r="E19" s="274"/>
      <c r="F19" s="274"/>
      <c r="G19" s="274"/>
      <c r="H19" s="274"/>
      <c r="I19" s="274"/>
      <c r="J19" s="274"/>
    </row>
    <row r="20" spans="1:10" ht="26.85" customHeight="1">
      <c r="A20" s="123" t="s">
        <v>218</v>
      </c>
    </row>
    <row r="21" spans="1:10" ht="37.15" customHeight="1">
      <c r="A21" s="274"/>
      <c r="B21" s="274"/>
      <c r="C21" s="274"/>
      <c r="D21" s="274"/>
      <c r="E21" s="274"/>
      <c r="F21" s="274"/>
      <c r="G21" s="274"/>
      <c r="H21" s="274"/>
      <c r="I21" s="274"/>
      <c r="J21" s="274"/>
    </row>
    <row r="22" spans="1:10" ht="26.85" customHeight="1">
      <c r="A22" s="123" t="s">
        <v>219</v>
      </c>
    </row>
    <row r="23" spans="1:10" ht="32.25" customHeight="1">
      <c r="A23" s="274"/>
      <c r="B23" s="274"/>
      <c r="C23" s="274"/>
      <c r="D23" s="274"/>
      <c r="E23" s="274"/>
      <c r="F23" s="274"/>
      <c r="G23" s="274"/>
      <c r="H23" s="274"/>
      <c r="I23" s="274"/>
      <c r="J23" s="274"/>
    </row>
    <row r="24" spans="1:10" s="24" customFormat="1" ht="7.9" customHeight="1"/>
    <row r="25" spans="1:10" ht="25.15" customHeight="1">
      <c r="A25" s="232" t="s">
        <v>220</v>
      </c>
      <c r="B25" s="232"/>
      <c r="C25" s="232"/>
      <c r="D25" s="232"/>
      <c r="E25" s="116"/>
    </row>
    <row r="26" spans="1:10" ht="26.85" customHeight="1">
      <c r="A26" s="124" t="s">
        <v>221</v>
      </c>
    </row>
    <row r="27" spans="1:10" ht="17.649999999999999" customHeight="1">
      <c r="A27" s="137"/>
      <c r="B27" s="268" t="s">
        <v>222</v>
      </c>
      <c r="C27" s="269"/>
      <c r="D27" s="270"/>
      <c r="E27" s="264"/>
      <c r="F27" s="264"/>
      <c r="G27" s="264"/>
      <c r="H27" s="264"/>
      <c r="I27" s="264"/>
      <c r="J27" s="264"/>
    </row>
    <row r="28" spans="1:10" ht="17.649999999999999" customHeight="1">
      <c r="A28" s="137"/>
      <c r="B28" s="228" t="s">
        <v>223</v>
      </c>
      <c r="C28" s="228"/>
      <c r="D28" s="228"/>
      <c r="E28" s="264"/>
      <c r="F28" s="264"/>
      <c r="G28" s="264"/>
      <c r="H28" s="264"/>
      <c r="I28" s="264"/>
      <c r="J28" s="264"/>
    </row>
    <row r="29" spans="1:10" ht="17.649999999999999" customHeight="1">
      <c r="A29" s="137"/>
      <c r="B29" s="268" t="s">
        <v>224</v>
      </c>
      <c r="C29" s="269"/>
      <c r="D29" s="270"/>
      <c r="E29" s="264"/>
      <c r="F29" s="264"/>
      <c r="G29" s="264"/>
      <c r="H29" s="264"/>
      <c r="I29" s="264"/>
      <c r="J29" s="264"/>
    </row>
    <row r="30" spans="1:10" ht="17.649999999999999" customHeight="1">
      <c r="A30" s="137"/>
      <c r="B30" s="228" t="s">
        <v>225</v>
      </c>
      <c r="C30" s="228"/>
      <c r="D30" s="228"/>
      <c r="E30" s="264"/>
      <c r="F30" s="264"/>
      <c r="G30" s="264"/>
      <c r="H30" s="264"/>
      <c r="I30" s="264"/>
      <c r="J30" s="264"/>
    </row>
    <row r="31" spans="1:10" ht="17.649999999999999" customHeight="1">
      <c r="A31" s="232" t="s">
        <v>226</v>
      </c>
      <c r="B31" s="232"/>
      <c r="C31" s="230"/>
      <c r="D31" s="230"/>
      <c r="E31" s="230"/>
      <c r="F31" s="230"/>
      <c r="G31" s="230"/>
      <c r="H31" s="230"/>
      <c r="I31" s="230"/>
      <c r="J31" s="230"/>
    </row>
    <row r="32" spans="1:10" ht="14.1" customHeight="1">
      <c r="A32" s="87"/>
      <c r="C32" s="119"/>
    </row>
    <row r="33" spans="1:10" ht="31.35" customHeight="1">
      <c r="A33" s="232" t="s">
        <v>227</v>
      </c>
      <c r="B33" s="232"/>
      <c r="C33" s="232"/>
      <c r="D33" s="232"/>
      <c r="E33" s="137"/>
      <c r="F33" s="125" t="s">
        <v>228</v>
      </c>
      <c r="G33" s="230"/>
      <c r="H33" s="230"/>
      <c r="I33" s="230"/>
      <c r="J33" s="230"/>
    </row>
    <row r="34" spans="1:10" ht="9.4" customHeight="1">
      <c r="A34" s="87"/>
      <c r="B34" s="126"/>
      <c r="E34" s="127"/>
      <c r="F34" s="26"/>
      <c r="G34" s="119"/>
    </row>
    <row r="35" spans="1:10" ht="26.85" customHeight="1">
      <c r="A35" s="275" t="s">
        <v>229</v>
      </c>
      <c r="B35" s="275"/>
      <c r="C35" s="275"/>
      <c r="D35" s="275"/>
      <c r="E35" s="275"/>
      <c r="F35" s="275"/>
      <c r="G35" s="275"/>
      <c r="H35" s="275"/>
      <c r="I35" s="275"/>
      <c r="J35" s="275"/>
    </row>
    <row r="36" spans="1:10" ht="26.85" customHeight="1">
      <c r="A36" s="137"/>
      <c r="B36" s="122" t="s">
        <v>230</v>
      </c>
      <c r="C36" s="264"/>
      <c r="D36" s="264"/>
      <c r="E36" s="264"/>
      <c r="F36" s="264"/>
      <c r="G36" s="264"/>
      <c r="H36" s="264"/>
      <c r="I36" s="264"/>
      <c r="J36" s="264"/>
    </row>
    <row r="1048576" ht="12.75" customHeight="1"/>
  </sheetData>
  <sheetProtection sheet="1" objects="1" scenarios="1" selectLockedCells="1"/>
  <mergeCells count="42">
    <mergeCell ref="A35:J35"/>
    <mergeCell ref="C36:J36"/>
    <mergeCell ref="B30:D30"/>
    <mergeCell ref="E30:J30"/>
    <mergeCell ref="A31:B31"/>
    <mergeCell ref="C31:J31"/>
    <mergeCell ref="A33:D33"/>
    <mergeCell ref="G33:J33"/>
    <mergeCell ref="B29:D29"/>
    <mergeCell ref="E29:J29"/>
    <mergeCell ref="A16:J16"/>
    <mergeCell ref="A17:J17"/>
    <mergeCell ref="A18:J18"/>
    <mergeCell ref="A19:J19"/>
    <mergeCell ref="A21:J21"/>
    <mergeCell ref="A23:J23"/>
    <mergeCell ref="A25:D25"/>
    <mergeCell ref="B27:D27"/>
    <mergeCell ref="E27:J27"/>
    <mergeCell ref="B28:D28"/>
    <mergeCell ref="E28:J28"/>
    <mergeCell ref="A15:C15"/>
    <mergeCell ref="D15:J15"/>
    <mergeCell ref="A6:E6"/>
    <mergeCell ref="B7:C7"/>
    <mergeCell ref="F7:J7"/>
    <mergeCell ref="B8:C8"/>
    <mergeCell ref="F8:J8"/>
    <mergeCell ref="A9:C9"/>
    <mergeCell ref="D9:E9"/>
    <mergeCell ref="F9:J9"/>
    <mergeCell ref="A10:J10"/>
    <mergeCell ref="A11:J11"/>
    <mergeCell ref="A12:F12"/>
    <mergeCell ref="E13:F13"/>
    <mergeCell ref="H13:I13"/>
    <mergeCell ref="A5:D5"/>
    <mergeCell ref="A1:B1"/>
    <mergeCell ref="C1:J1"/>
    <mergeCell ref="A2:J2"/>
    <mergeCell ref="A3:B3"/>
    <mergeCell ref="C3:J3"/>
  </mergeCells>
  <dataValidations count="3">
    <dataValidation type="list" operator="equal" allowBlank="1" showErrorMessage="1" sqref="A27:A30 E33:E34 H35 A36" xr:uid="{63F77912-3A21-4590-B919-3B7384470744}">
      <formula1>"OUI,NON"</formula1>
      <formula2>0</formula2>
    </dataValidation>
    <dataValidation type="list" operator="equal" allowBlank="1" showErrorMessage="1" sqref="H13:H14" xr:uid="{2D2BF387-7CF5-41C5-8602-CE1521A4803F}">
      <formula1>"Adhérents uniquement,Ouvert à tous"</formula1>
      <formula2>0</formula2>
    </dataValidation>
    <dataValidation type="list" operator="equal" allowBlank="1" showErrorMessage="1" sqref="E13:E14" xr:uid="{0C4B164B-1057-4D80-9B08-1B92D86C85AD}">
      <formula1>"Familial,Adultes uniquement,Enfants uniquement,"</formula1>
      <formula2>0</formula2>
    </dataValidation>
  </dataValidations>
  <printOptions horizontalCentered="1" verticalCentered="1"/>
  <pageMargins left="0.39374999999999999" right="0.39374999999999999" top="0.39374999999999999" bottom="0.39374999999999999"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e2227c-5ea3-461d-9b18-afd41a1e5d18" xsi:nil="true"/>
    <lcf76f155ced4ddcb4097134ff3c332f xmlns="7780692c-2ecb-4506-a8c7-19d31a90c8a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DC94D4E9D6F74DB28A0D19C770900E" ma:contentTypeVersion="19" ma:contentTypeDescription="Crée un document." ma:contentTypeScope="" ma:versionID="e2029f91eb2ff32db3575aab0889bd08">
  <xsd:schema xmlns:xsd="http://www.w3.org/2001/XMLSchema" xmlns:xs="http://www.w3.org/2001/XMLSchema" xmlns:p="http://schemas.microsoft.com/office/2006/metadata/properties" xmlns:ns2="7780692c-2ecb-4506-a8c7-19d31a90c8a2" xmlns:ns3="e2e2227c-5ea3-461d-9b18-afd41a1e5d18" targetNamespace="http://schemas.microsoft.com/office/2006/metadata/properties" ma:root="true" ma:fieldsID="0cc50caa2cdb49096f6f7cb2e8cc7dfc" ns2:_="" ns3:_="">
    <xsd:import namespace="7780692c-2ecb-4506-a8c7-19d31a90c8a2"/>
    <xsd:import namespace="e2e2227c-5ea3-461d-9b18-afd41a1e5d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OCR"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80692c-2ecb-4506-a8c7-19d31a90c8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Balises d’images" ma:readOnly="false" ma:fieldId="{5cf76f15-5ced-4ddc-b409-7134ff3c332f}" ma:taxonomyMulti="true" ma:sspId="2cad0150-7518-47a0-9365-f8a631239d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e2227c-5ea3-461d-9b18-afd41a1e5d18"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54eeb438-e477-40aa-a42a-da8b511b82f3}" ma:internalName="TaxCatchAll" ma:showField="CatchAllData" ma:web="e2e2227c-5ea3-461d-9b18-afd41a1e5d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929B37-0526-419C-99B6-9DA9DCA47F99}"/>
</file>

<file path=customXml/itemProps2.xml><?xml version="1.0" encoding="utf-8"?>
<ds:datastoreItem xmlns:ds="http://schemas.openxmlformats.org/officeDocument/2006/customXml" ds:itemID="{4E36371C-C656-4F46-BDC3-3ADDD321A4FD}"/>
</file>

<file path=customXml/itemProps3.xml><?xml version="1.0" encoding="utf-8"?>
<ds:datastoreItem xmlns:ds="http://schemas.openxmlformats.org/officeDocument/2006/customXml" ds:itemID="{0BC64FE9-F4AC-46DF-ABAF-BC7A311D79F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Camille FAYE</dc:creator>
  <cp:keywords/>
  <dc:description/>
  <cp:lastModifiedBy>Mathilde VILLAIN</cp:lastModifiedBy>
  <cp:revision>61</cp:revision>
  <dcterms:created xsi:type="dcterms:W3CDTF">2017-06-19T15:56:42Z</dcterms:created>
  <dcterms:modified xsi:type="dcterms:W3CDTF">2023-09-07T13:50:08Z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0x010100EADC94D4E9D6F74DB28A0D19C770900E</vt:lpwstr>
  </property>
  <property fmtid="{D5CDD505-2E9C-101B-9397-08002B2CF9AE}" pid="3" name="Order">
    <vt:r8>101800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