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athilde.villain\Desktop\"/>
    </mc:Choice>
  </mc:AlternateContent>
  <xr:revisionPtr revIDLastSave="0" documentId="13_ncr:1_{8603D8D5-975C-417F-A1F3-D09F22DD48B6}" xr6:coauthVersionLast="47" xr6:coauthVersionMax="47" xr10:uidLastSave="{00000000-0000-0000-0000-000000000000}"/>
  <bookViews>
    <workbookView xWindow="-108" yWindow="-108" windowWidth="23256" windowHeight="12576" tabRatio="832" xr2:uid="{00000000-000D-0000-FFFF-FFFF00000000}"/>
  </bookViews>
  <sheets>
    <sheet name="MODE D'EMPLOI" sheetId="1" r:id="rId1"/>
    <sheet name="QUELLES FICHES REMPLIR " sheetId="2" r:id="rId2"/>
    <sheet name="Attestation et liste des pièces" sheetId="3" r:id="rId3"/>
    <sheet name="Informations générales" sheetId="4" r:id="rId4"/>
    <sheet name="Données associatives" sheetId="5" r:id="rId5"/>
    <sheet name="Contributions" sheetId="6" r:id="rId6"/>
    <sheet name="Budget réalisé" sheetId="7" r:id="rId7"/>
    <sheet name="Budget prévisionnel" sheetId="8" r:id="rId8"/>
    <sheet name="Projet 1" sheetId="22" r:id="rId9"/>
    <sheet name="BP Projet 1" sheetId="10" r:id="rId10"/>
    <sheet name="BR Projet 1" sheetId="12" r:id="rId11"/>
    <sheet name="Bilan Projet 1" sheetId="23" r:id="rId12"/>
    <sheet name="Projet 2" sheetId="13" r:id="rId13"/>
    <sheet name="BP Projet 2" sheetId="14" r:id="rId14"/>
    <sheet name="BR Projet 2" sheetId="16" r:id="rId15"/>
    <sheet name="Bilan projet 2" sheetId="15" r:id="rId16"/>
    <sheet name="Projet 3" sheetId="24" r:id="rId17"/>
    <sheet name="BP Projet 3" sheetId="18" r:id="rId18"/>
    <sheet name="Bilan projet 3" sheetId="25" r:id="rId19"/>
    <sheet name="BR Projet 3" sheetId="20" r:id="rId20"/>
    <sheet name="RECAP" sheetId="26" state="hidden" r:id="rId21"/>
  </sheets>
  <externalReferences>
    <externalReference r:id="rId22"/>
  </externalReferences>
  <definedNames>
    <definedName name="_xlnm.Print_Area" localSheetId="2">'Attestation et liste des pièces'!$A$1:$D$30</definedName>
    <definedName name="_xlnm.Print_Area" localSheetId="9">'BP Projet 1'!$A$1:$E$31</definedName>
    <definedName name="_xlnm.Print_Area" localSheetId="13">'BP Projet 2'!$A$1:$E$31</definedName>
    <definedName name="_xlnm.Print_Area" localSheetId="17">'BP Projet 3'!$A$1:$E$31</definedName>
    <definedName name="_xlnm.Print_Area" localSheetId="10">'BR Projet 1'!$A$1:$E$39</definedName>
    <definedName name="_xlnm.Print_Area" localSheetId="14">'BR Projet 2'!$A$1:$E$39</definedName>
    <definedName name="_xlnm.Print_Area" localSheetId="19">'BR Projet 3'!$A$1:$E$39</definedName>
    <definedName name="_xlnm.Print_Area" localSheetId="7">'Budget prévisionnel'!$A$1:$E$32</definedName>
    <definedName name="_xlnm.Print_Area" localSheetId="6">'Budget réalisé'!$A$1:$E$41</definedName>
    <definedName name="_xlnm.Print_Area" localSheetId="5">Contributions!$A$1:$J$17</definedName>
    <definedName name="_xlnm.Print_Area" localSheetId="4">'Données associatives'!$A$1:$J$27</definedName>
    <definedName name="_xlnm.Print_Area" localSheetId="3">'Informations générales'!$A$1:$C$28</definedName>
    <definedName name="_xlnm.Print_Area" localSheetId="0">'MODE D''EMPLOI'!$A$1:$F$24</definedName>
    <definedName name="_xlnm.Print_Area" localSheetId="1">'QUELLES FICHES REMPLIR '!$A$1:$G$21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37" i="7" l="1"/>
  <c r="E38" i="7"/>
  <c r="E8" i="26"/>
  <c r="C107" i="26"/>
  <c r="C106" i="26"/>
  <c r="D102" i="26"/>
  <c r="D101" i="26"/>
  <c r="D100" i="26"/>
  <c r="D99" i="26"/>
  <c r="D98" i="26"/>
  <c r="C95" i="26"/>
  <c r="H90" i="26" s="1"/>
  <c r="L92" i="26"/>
  <c r="C92" i="26"/>
  <c r="L91" i="26"/>
  <c r="C91" i="26"/>
  <c r="L90" i="26"/>
  <c r="L89" i="26"/>
  <c r="L88" i="26"/>
  <c r="C88" i="26"/>
  <c r="L87" i="26"/>
  <c r="C87" i="26"/>
  <c r="A83" i="26"/>
  <c r="L78" i="26"/>
  <c r="C78" i="26"/>
  <c r="L77" i="26"/>
  <c r="C77" i="26"/>
  <c r="D73" i="26"/>
  <c r="M72" i="26"/>
  <c r="D72" i="26"/>
  <c r="M71" i="26"/>
  <c r="D71" i="26"/>
  <c r="M70" i="26"/>
  <c r="D70" i="26"/>
  <c r="M69" i="26"/>
  <c r="D69" i="26"/>
  <c r="L66" i="26"/>
  <c r="C66" i="26"/>
  <c r="L63" i="26"/>
  <c r="C63" i="26"/>
  <c r="L62" i="26"/>
  <c r="C62" i="26"/>
  <c r="L61" i="26"/>
  <c r="L60" i="26"/>
  <c r="L59" i="26"/>
  <c r="C59" i="26"/>
  <c r="L58" i="26"/>
  <c r="C58" i="26"/>
  <c r="A54" i="26"/>
  <c r="C49" i="26"/>
  <c r="C48" i="26"/>
  <c r="M43" i="26"/>
  <c r="D43" i="26"/>
  <c r="D42" i="26"/>
  <c r="D41" i="26"/>
  <c r="D40" i="26"/>
  <c r="D39" i="26"/>
  <c r="C36" i="26"/>
  <c r="G35" i="26"/>
  <c r="L33" i="26"/>
  <c r="C33" i="26"/>
  <c r="L32" i="26"/>
  <c r="C32" i="26"/>
  <c r="L31" i="26"/>
  <c r="L30" i="26"/>
  <c r="L29" i="26"/>
  <c r="C29" i="26"/>
  <c r="L28" i="26"/>
  <c r="C28" i="26"/>
  <c r="A24" i="26"/>
  <c r="C21" i="26"/>
  <c r="H12" i="26" s="1"/>
  <c r="V7" i="26" s="1"/>
  <c r="C19" i="26"/>
  <c r="H11" i="26" s="1"/>
  <c r="U7" i="26" s="1"/>
  <c r="C17" i="26"/>
  <c r="C16" i="26"/>
  <c r="C12" i="26"/>
  <c r="C7" i="26"/>
  <c r="C6" i="26"/>
  <c r="A1" i="26"/>
  <c r="L107" i="26"/>
  <c r="L106" i="26"/>
  <c r="L108" i="26" s="1"/>
  <c r="Q91" i="26" s="1"/>
  <c r="M102" i="26"/>
  <c r="M101" i="26"/>
  <c r="M100" i="26"/>
  <c r="M99" i="26"/>
  <c r="M103" i="26" s="1"/>
  <c r="Q88" i="26" s="1"/>
  <c r="M98" i="26"/>
  <c r="L95" i="26"/>
  <c r="Q90" i="26"/>
  <c r="J83" i="26"/>
  <c r="L79" i="26"/>
  <c r="Q62" i="26" s="1"/>
  <c r="M73" i="26"/>
  <c r="H61" i="26"/>
  <c r="Q61" i="26"/>
  <c r="J54" i="26"/>
  <c r="L49" i="26"/>
  <c r="L48" i="26"/>
  <c r="L50" i="26" s="1"/>
  <c r="Q32" i="26" s="1"/>
  <c r="M44" i="26"/>
  <c r="M42" i="26"/>
  <c r="M41" i="26"/>
  <c r="M40" i="26"/>
  <c r="M39" i="26"/>
  <c r="M45" i="26" s="1"/>
  <c r="Q29" i="26" s="1"/>
  <c r="L36" i="26"/>
  <c r="Q31" i="26" s="1"/>
  <c r="H31" i="26"/>
  <c r="J24" i="26"/>
  <c r="C50" i="26" l="1"/>
  <c r="H32" i="26" s="1"/>
  <c r="D44" i="26"/>
  <c r="H29" i="26" s="1"/>
  <c r="C108" i="26"/>
  <c r="H91" i="26" s="1"/>
  <c r="D74" i="26"/>
  <c r="H59" i="26" s="1"/>
  <c r="M74" i="26"/>
  <c r="Q59" i="26" s="1"/>
  <c r="C79" i="26"/>
  <c r="H62" i="26" s="1"/>
  <c r="C8" i="26"/>
  <c r="D30" i="26"/>
  <c r="H30" i="26" s="1"/>
  <c r="M30" i="26"/>
  <c r="Q30" i="26" s="1"/>
  <c r="D60" i="26"/>
  <c r="H60" i="26" s="1"/>
  <c r="M60" i="26"/>
  <c r="Q60" i="26" s="1"/>
  <c r="D89" i="26"/>
  <c r="H89" i="26" s="1"/>
  <c r="M89" i="26"/>
  <c r="Q89" i="26" s="1"/>
  <c r="D103" i="26"/>
  <c r="H88" i="26" s="1"/>
  <c r="D2" i="20"/>
  <c r="C3" i="25"/>
  <c r="A2" i="25"/>
  <c r="B2" i="18"/>
  <c r="A2" i="24"/>
  <c r="C3" i="23"/>
  <c r="A2" i="23"/>
  <c r="A2" i="12"/>
  <c r="D2" i="12"/>
  <c r="B2" i="10"/>
  <c r="A2" i="22"/>
  <c r="E37" i="20"/>
  <c r="E36" i="20"/>
  <c r="E35" i="20"/>
  <c r="E34" i="20"/>
  <c r="B34" i="20"/>
  <c r="B22" i="20"/>
  <c r="B19" i="20"/>
  <c r="E16" i="20"/>
  <c r="B14" i="20"/>
  <c r="E12" i="20"/>
  <c r="B9" i="20"/>
  <c r="E8" i="20"/>
  <c r="E7" i="20"/>
  <c r="B5" i="20"/>
  <c r="A2" i="20"/>
  <c r="B22" i="18"/>
  <c r="B19" i="18"/>
  <c r="E16" i="18"/>
  <c r="B14" i="18"/>
  <c r="E12" i="18"/>
  <c r="B9" i="18"/>
  <c r="E8" i="18"/>
  <c r="E7" i="18"/>
  <c r="B5" i="18"/>
  <c r="A2" i="18"/>
  <c r="E37" i="16"/>
  <c r="E36" i="16"/>
  <c r="E35" i="16"/>
  <c r="E34" i="16"/>
  <c r="B34" i="16"/>
  <c r="B22" i="16"/>
  <c r="B19" i="16"/>
  <c r="E16" i="16"/>
  <c r="B14" i="16"/>
  <c r="E12" i="16"/>
  <c r="B9" i="16"/>
  <c r="E8" i="16"/>
  <c r="E7" i="16"/>
  <c r="B5" i="16"/>
  <c r="D2" i="16"/>
  <c r="A2" i="16"/>
  <c r="C3" i="15"/>
  <c r="A2" i="15"/>
  <c r="B22" i="14"/>
  <c r="B19" i="14"/>
  <c r="E16" i="14"/>
  <c r="B14" i="14"/>
  <c r="E12" i="14"/>
  <c r="B9" i="14"/>
  <c r="E8" i="14"/>
  <c r="E7" i="14"/>
  <c r="B5" i="14"/>
  <c r="B2" i="14"/>
  <c r="A2" i="14"/>
  <c r="A2" i="13"/>
  <c r="E37" i="12"/>
  <c r="E36" i="12"/>
  <c r="E35" i="12"/>
  <c r="H29" i="12"/>
  <c r="B22" i="12"/>
  <c r="B19" i="12"/>
  <c r="E16" i="12"/>
  <c r="B14" i="12"/>
  <c r="E12" i="12"/>
  <c r="B9" i="12"/>
  <c r="E8" i="12"/>
  <c r="E7" i="12"/>
  <c r="B5" i="12"/>
  <c r="B22" i="10"/>
  <c r="B19" i="10"/>
  <c r="E16" i="10"/>
  <c r="B14" i="10"/>
  <c r="E12" i="10"/>
  <c r="B9" i="10"/>
  <c r="E8" i="10"/>
  <c r="E7" i="10"/>
  <c r="B5" i="10"/>
  <c r="A2" i="10"/>
  <c r="B23" i="8"/>
  <c r="B20" i="8"/>
  <c r="E17" i="8"/>
  <c r="B15" i="8"/>
  <c r="E13" i="8"/>
  <c r="B10" i="8"/>
  <c r="E9" i="8"/>
  <c r="E8" i="8"/>
  <c r="E31" i="8" s="1"/>
  <c r="B6" i="8"/>
  <c r="A2" i="8"/>
  <c r="E39" i="7"/>
  <c r="E36" i="7"/>
  <c r="B36" i="7"/>
  <c r="B24" i="7"/>
  <c r="B21" i="7"/>
  <c r="E18" i="7"/>
  <c r="B16" i="7"/>
  <c r="E14" i="7"/>
  <c r="B11" i="7"/>
  <c r="E10" i="7"/>
  <c r="E9" i="7"/>
  <c r="B7" i="7"/>
  <c r="A2" i="7"/>
  <c r="A2" i="6"/>
  <c r="J8" i="5"/>
  <c r="G8" i="5"/>
  <c r="E8" i="5"/>
  <c r="D8" i="5"/>
  <c r="C8" i="5"/>
  <c r="I7" i="5"/>
  <c r="I6" i="5"/>
  <c r="A2" i="5"/>
  <c r="H8" i="26" l="1"/>
  <c r="R7" i="26" s="1"/>
  <c r="H9" i="26"/>
  <c r="S7" i="26" s="1"/>
  <c r="I8" i="5"/>
  <c r="E32" i="7"/>
  <c r="C13" i="26" s="1"/>
  <c r="D14" i="26" s="1"/>
  <c r="H10" i="26" s="1"/>
  <c r="T7" i="26" s="1"/>
  <c r="B32" i="7"/>
  <c r="B31" i="8"/>
  <c r="E30" i="10"/>
  <c r="B30" i="10"/>
  <c r="E30" i="12"/>
  <c r="B30" i="12"/>
  <c r="E30" i="14"/>
  <c r="B30" i="14"/>
  <c r="E30" i="16"/>
  <c r="B30" i="16"/>
  <c r="E30" i="18"/>
  <c r="B30" i="18"/>
  <c r="E30" i="20"/>
  <c r="B30" i="20"/>
  <c r="E31" i="20" l="1"/>
  <c r="B31" i="20"/>
  <c r="H30" i="20"/>
  <c r="E31" i="16"/>
  <c r="B31" i="16"/>
  <c r="H30" i="16"/>
  <c r="E31" i="12"/>
  <c r="B31" i="12"/>
  <c r="H30" i="12"/>
  <c r="E33" i="7"/>
  <c r="C14" i="26" s="1"/>
  <c r="H32" i="7"/>
  <c r="B33" i="7" s="1"/>
  <c r="C15" i="26" s="1"/>
  <c r="B40" i="7" l="1"/>
  <c r="E40" i="7"/>
  <c r="B38" i="12"/>
  <c r="E38" i="12"/>
  <c r="B38" i="16"/>
  <c r="E38" i="16"/>
  <c r="B38" i="20"/>
  <c r="E3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00000000-0006-0000-0000-000001000000}">
      <text>
        <r>
          <rPr>
            <sz val="10"/>
            <rFont val="Arial"/>
            <family val="2"/>
          </rPr>
          <t>Repérez les cases commentées grâce à la flèche rouge. Affichez le commentaire en passant votre curseur de souris sur cette flèche rouge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13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13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13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13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13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13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13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1300-000007000000}">
      <text>
        <r>
          <rPr>
            <b/>
            <sz val="10"/>
            <color rgb="FFFF3333"/>
            <rFont val="Arial"/>
            <family val="2"/>
          </rPr>
          <t xml:space="preserve">622.
</t>
        </r>
        <r>
          <rPr>
            <sz val="10"/>
            <rFont val="Arial"/>
            <family val="2"/>
          </rPr>
          <t>Honoraires.
Frais d’actes et de contentieux.</t>
        </r>
      </text>
    </comment>
    <comment ref="A17" authorId="0" shapeId="0" xr:uid="{00000000-0006-0000-13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13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13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13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13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13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13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13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13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13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13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13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13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8" authorId="0" shapeId="0" xr:uid="{00000000-0006-0000-0200-000001000000}">
      <text>
        <r>
          <rPr>
            <b/>
            <sz val="10"/>
            <color rgb="FFFF6600"/>
            <rFont val="Arial"/>
            <family val="2"/>
          </rPr>
          <t xml:space="preserve">I- pour obtenir une clé de certification (étape à passer si vous avez déjà une clé, si vous avez déjà signé numériquement un document) :
</t>
        </r>
        <r>
          <rPr>
            <sz val="10"/>
            <rFont val="Arial"/>
            <family val="2"/>
          </rPr>
          <t xml:space="preserve">    Affichez la boîte de dialogue des préférences de votre navigateur Web, sélectionnez la section Avancé, cliquez sur l'onglet Certificats et choisissez Afficher les certificats. Vous obtenez alors la boîte de dialogue Gestionnaire de certificats.
    Importez votre certificat racine, puis sélectionnez-le et éditez-le. Ce certificat doit être autorisé pour l'accès Web et l'accès à la messagerie au minimum. Il pourra dès lors être utilisé pour la signature de vos documents. Vous pouvez modifier les certificats intermédiaires de la même façon. Toutefois, cette procédure n'est pas obligatoire pour la signature des documents.
    Une fois les nouveaux certificats définis, redémarrez LibreOffice.
</t>
        </r>
        <r>
          <rPr>
            <b/>
            <sz val="10"/>
            <color rgb="FFFF6600"/>
            <rFont val="Arial"/>
            <family val="2"/>
          </rPr>
          <t xml:space="preserve">II - Signature du document 
</t>
        </r>
        <r>
          <rPr>
            <sz val="10"/>
            <rFont val="Arial"/>
            <family val="2"/>
          </rPr>
          <t xml:space="preserve">    - Choisissez Fichier - Signatures numériques.
    - Un message vous conseille d'enregistrer le document. Cliquez sur Oui pour enregistrer le fichier.
   -  Après l'enregistrement, la boîte de dialogue Signatures numériques s'affiche. Cliquez sur Ajouter pour ajouter une clé publique au document.
   -  Dans la boîte de dialogue Sélection d'un certificat, sélectionnez votre certificat et cliquez sur OK.
    - La boîte de dialogue Signatures numériques s'affiche. Vous pouvez y ajouter d'autres certificats, si nécessaire. Cliquez sur OK pour ajouter la clé publique au fichier enregistré.
Un document signé affiche une icône dans la barre d'état. Double-cliquez sur l'icône dans la barre d'état pour afficher le certificat.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6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8" authorId="0" shapeId="0" xr:uid="{00000000-0006-0000-0600-000001000000}">
      <text>
        <r>
          <rPr>
            <b/>
            <sz val="10"/>
            <color rgb="FFFF3333"/>
            <rFont val="Arial"/>
            <family val="2"/>
          </rPr>
          <t xml:space="preserve">604. 
</t>
        </r>
        <r>
          <rPr>
            <sz val="10"/>
            <rFont val="Arial"/>
            <family val="2"/>
          </rPr>
          <t xml:space="preserve">Achats d’études et prestations de services
</t>
        </r>
      </text>
    </comment>
    <comment ref="A9" authorId="0" shapeId="0" xr:uid="{00000000-0006-0000-06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2" authorId="0" shapeId="0" xr:uid="{00000000-0006-0000-06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3" authorId="0" shapeId="0" xr:uid="{00000000-0006-0000-0600-000004000000}">
      <text>
        <r>
          <rPr>
            <b/>
            <sz val="10"/>
            <color rgb="FFFF3333"/>
            <rFont val="Arial"/>
            <family val="2"/>
          </rPr>
          <t xml:space="preserve">615. Entretiens et réparations.
</t>
        </r>
        <r>
          <rPr>
            <sz val="10"/>
            <rFont val="Arial"/>
            <family val="2"/>
          </rPr>
          <t>sur biens immobiliers.
sur biens mobiliers.
Maintenance.</t>
        </r>
      </text>
    </comment>
    <comment ref="A14" authorId="0" shapeId="0" xr:uid="{00000000-0006-0000-06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5" authorId="0" shapeId="0" xr:uid="{00000000-0006-0000-06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7" authorId="0" shapeId="0" xr:uid="{00000000-0006-0000-0600-000007000000}">
      <text>
        <r>
          <rPr>
            <b/>
            <sz val="10"/>
            <color rgb="FFFF3333"/>
            <rFont val="Arial"/>
            <family val="2"/>
          </rPr>
          <t xml:space="preserve">622.
</t>
        </r>
        <r>
          <rPr>
            <sz val="10"/>
            <rFont val="Arial"/>
            <family val="2"/>
          </rPr>
          <t>Honoraires.
Frais d’actes et de contentieux.</t>
        </r>
      </text>
    </comment>
    <comment ref="A19" authorId="0" shapeId="0" xr:uid="{00000000-0006-0000-06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20" authorId="0" shapeId="0" xr:uid="{00000000-0006-0000-06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2" authorId="0" shapeId="0" xr:uid="{00000000-0006-0000-06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3" authorId="0" shapeId="0" xr:uid="{00000000-0006-0000-06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5" authorId="0" shapeId="0" xr:uid="{00000000-0006-0000-06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6" authorId="0" shapeId="0" xr:uid="{00000000-0006-0000-06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8" authorId="0" shapeId="0" xr:uid="{00000000-0006-0000-06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8" authorId="0" shapeId="0" xr:uid="{00000000-0006-0000-06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9" authorId="0" shapeId="0" xr:uid="{00000000-0006-0000-06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30" authorId="0" shapeId="0" xr:uid="{00000000-0006-0000-06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30" authorId="0" shapeId="0" xr:uid="{00000000-0006-0000-06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31" authorId="0" shapeId="0" xr:uid="{00000000-0006-0000-06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31" authorId="0" shapeId="0" xr:uid="{00000000-0006-0000-06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7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7" authorId="0" shapeId="0" xr:uid="{00000000-0006-0000-0700-000001000000}">
      <text>
        <r>
          <rPr>
            <b/>
            <sz val="10"/>
            <color rgb="FFFF3333"/>
            <rFont val="Arial"/>
            <family val="2"/>
          </rPr>
          <t xml:space="preserve">604. 
</t>
        </r>
        <r>
          <rPr>
            <sz val="10"/>
            <rFont val="Arial"/>
            <family val="2"/>
          </rPr>
          <t xml:space="preserve">Achats d’études et prestations de services
</t>
        </r>
      </text>
    </comment>
    <comment ref="A8" authorId="0" shapeId="0" xr:uid="{00000000-0006-0000-07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1" authorId="0" shapeId="0" xr:uid="{00000000-0006-0000-07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2" authorId="0" shapeId="0" xr:uid="{00000000-0006-0000-0700-000004000000}">
      <text>
        <r>
          <rPr>
            <b/>
            <sz val="10"/>
            <color rgb="FFFF3333"/>
            <rFont val="Arial"/>
            <family val="2"/>
          </rPr>
          <t xml:space="preserve">615. Entretiens et réparations.
</t>
        </r>
        <r>
          <rPr>
            <sz val="10"/>
            <rFont val="Arial"/>
            <family val="2"/>
          </rPr>
          <t>sur biens immobiliers.
sur biens mobiliers.
Maintenance.</t>
        </r>
      </text>
    </comment>
    <comment ref="A13" authorId="0" shapeId="0" xr:uid="{00000000-0006-0000-07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4" authorId="0" shapeId="0" xr:uid="{00000000-0006-0000-07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6" authorId="0" shapeId="0" xr:uid="{00000000-0006-0000-0700-000007000000}">
      <text>
        <r>
          <rPr>
            <b/>
            <sz val="10"/>
            <color rgb="FFFF3333"/>
            <rFont val="Arial"/>
            <family val="2"/>
          </rPr>
          <t xml:space="preserve">622.
</t>
        </r>
        <r>
          <rPr>
            <sz val="10"/>
            <rFont val="Arial"/>
            <family val="2"/>
          </rPr>
          <t>Honoraires.
Frais d’actes et de contentieux.</t>
        </r>
      </text>
    </comment>
    <comment ref="A18" authorId="0" shapeId="0" xr:uid="{00000000-0006-0000-07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9" authorId="0" shapeId="0" xr:uid="{00000000-0006-0000-07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1" authorId="0" shapeId="0" xr:uid="{00000000-0006-0000-07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2" authorId="0" shapeId="0" xr:uid="{00000000-0006-0000-07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4" authorId="0" shapeId="0" xr:uid="{00000000-0006-0000-07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5" authorId="0" shapeId="0" xr:uid="{00000000-0006-0000-07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7" authorId="0" shapeId="0" xr:uid="{00000000-0006-0000-07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7" authorId="0" shapeId="0" xr:uid="{00000000-0006-0000-07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8" authorId="0" shapeId="0" xr:uid="{00000000-0006-0000-07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9" authorId="0" shapeId="0" xr:uid="{00000000-0006-0000-07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9" authorId="0" shapeId="0" xr:uid="{00000000-0006-0000-07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30" authorId="0" shapeId="0" xr:uid="{00000000-0006-0000-07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30" authorId="0" shapeId="0" xr:uid="{00000000-0006-0000-07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9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9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9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9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9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9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9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900-000007000000}">
      <text>
        <r>
          <rPr>
            <b/>
            <sz val="10"/>
            <color rgb="FFFF3333"/>
            <rFont val="Arial"/>
            <family val="2"/>
          </rPr>
          <t xml:space="preserve">622.
</t>
        </r>
        <r>
          <rPr>
            <sz val="10"/>
            <rFont val="Arial"/>
            <family val="2"/>
          </rPr>
          <t>Honoraires.
Frais d’actes et de contentieux.</t>
        </r>
      </text>
    </comment>
    <comment ref="A17" authorId="0" shapeId="0" xr:uid="{00000000-0006-0000-09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9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9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9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9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9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9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9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9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9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9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9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9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B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B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B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B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B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B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B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B00-000007000000}">
      <text>
        <r>
          <rPr>
            <b/>
            <sz val="10"/>
            <color rgb="FFFF3333"/>
            <rFont val="Arial"/>
            <family val="2"/>
          </rPr>
          <t xml:space="preserve">622.
</t>
        </r>
        <r>
          <rPr>
            <sz val="10"/>
            <rFont val="Arial"/>
            <family val="2"/>
          </rPr>
          <t>Honoraires.
Frais d’actes et de contentieux.</t>
        </r>
      </text>
    </comment>
    <comment ref="A17" authorId="0" shapeId="0" xr:uid="{00000000-0006-0000-0B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B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B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B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B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B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B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B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B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B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B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B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B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D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D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D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D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D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D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D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D00-000007000000}">
      <text>
        <r>
          <rPr>
            <b/>
            <sz val="10"/>
            <color rgb="FFFF3333"/>
            <rFont val="Arial"/>
            <family val="2"/>
          </rPr>
          <t xml:space="preserve">622.
</t>
        </r>
        <r>
          <rPr>
            <sz val="10"/>
            <rFont val="Arial"/>
            <family val="2"/>
          </rPr>
          <t>Honoraires.
Frais d’actes et de contentieux.</t>
        </r>
      </text>
    </comment>
    <comment ref="A17" authorId="0" shapeId="0" xr:uid="{00000000-0006-0000-0D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D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D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D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D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D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D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D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D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D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D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D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D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F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0F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0F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0F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0F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0F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0F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0F00-000007000000}">
      <text>
        <r>
          <rPr>
            <b/>
            <sz val="10"/>
            <color rgb="FFFF3333"/>
            <rFont val="Arial"/>
            <family val="2"/>
          </rPr>
          <t xml:space="preserve">622.
</t>
        </r>
        <r>
          <rPr>
            <sz val="10"/>
            <rFont val="Arial"/>
            <family val="2"/>
          </rPr>
          <t>Honoraires.
Frais d’actes et de contentieux.</t>
        </r>
      </text>
    </comment>
    <comment ref="A17" authorId="0" shapeId="0" xr:uid="{00000000-0006-0000-0F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0F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0F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0F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0F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0F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0F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0F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0F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0F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0F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0F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0F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1100-000012000000}">
      <text>
        <r>
          <rPr>
            <b/>
            <sz val="10"/>
            <color rgb="FFFF0000"/>
            <rFont val="Arial"/>
            <family val="2"/>
          </rPr>
          <t xml:space="preserve">701. 
</t>
        </r>
        <r>
          <rPr>
            <sz val="10"/>
            <rFont val="Arial"/>
            <family val="2"/>
          </rPr>
          <t xml:space="preserve">Ventes de produits finis.
</t>
        </r>
        <r>
          <rPr>
            <b/>
            <sz val="10"/>
            <color rgb="FFFF0000"/>
            <rFont val="Arial"/>
            <family val="2"/>
          </rPr>
          <t xml:space="preserve">706.
</t>
        </r>
        <r>
          <rPr>
            <sz val="10"/>
            <rFont val="Arial"/>
            <family val="2"/>
          </rPr>
          <t xml:space="preserve">Prestations de services.
</t>
        </r>
        <r>
          <rPr>
            <b/>
            <sz val="10"/>
            <color rgb="FFFF0000"/>
            <rFont val="Arial"/>
            <family val="2"/>
          </rPr>
          <t xml:space="preserve">707.
</t>
        </r>
        <r>
          <rPr>
            <sz val="10"/>
            <rFont val="Arial"/>
            <family val="2"/>
          </rPr>
          <t xml:space="preserve">Ventes de marchandises
</t>
        </r>
        <r>
          <rPr>
            <b/>
            <sz val="10"/>
            <color rgb="FFFF0000"/>
            <rFont val="Arial"/>
            <family val="2"/>
          </rPr>
          <t xml:space="preserve">708.
</t>
        </r>
        <r>
          <rPr>
            <sz val="10"/>
            <rFont val="Arial"/>
            <family val="2"/>
          </rPr>
          <t xml:space="preserve">Produits des activités annexes.
Produits des prestations fournies au personnel.
Locations diverses.
Mise à disposition de personnel facturée.
Autres produits d’activités annexes.
</t>
        </r>
        <r>
          <rPr>
            <b/>
            <sz val="10"/>
            <color rgb="FFFF0000"/>
            <rFont val="Arial"/>
            <family val="2"/>
          </rPr>
          <t xml:space="preserve">709. 
</t>
        </r>
        <r>
          <rPr>
            <sz val="10"/>
            <rFont val="Arial"/>
            <family val="2"/>
          </rPr>
          <t>Rabais, remises et ristournes accordées par l’association.</t>
        </r>
      </text>
    </comment>
    <comment ref="A6" authorId="0" shapeId="0" xr:uid="{00000000-0006-0000-1100-000001000000}">
      <text>
        <r>
          <rPr>
            <b/>
            <sz val="10"/>
            <color rgb="FFFF3333"/>
            <rFont val="Arial"/>
            <family val="2"/>
          </rPr>
          <t xml:space="preserve">604. 
</t>
        </r>
        <r>
          <rPr>
            <sz val="10"/>
            <rFont val="Arial"/>
            <family val="2"/>
          </rPr>
          <t xml:space="preserve">Achats d’études et prestations de services
</t>
        </r>
      </text>
    </comment>
    <comment ref="A7" authorId="0" shapeId="0" xr:uid="{00000000-0006-0000-1100-000002000000}">
      <text>
        <r>
          <rPr>
            <b/>
            <sz val="10"/>
            <color rgb="FFFF3333"/>
            <rFont val="Arial"/>
            <family val="2"/>
          </rPr>
          <t xml:space="preserve">601.
</t>
        </r>
        <r>
          <rPr>
            <sz val="10"/>
            <rFont val="Arial"/>
            <family val="2"/>
          </rPr>
          <t xml:space="preserve">Achats stockés – matières premières et fournitures
</t>
        </r>
        <r>
          <rPr>
            <b/>
            <sz val="10"/>
            <color rgb="FFFF3333"/>
            <rFont val="Arial"/>
            <family val="2"/>
          </rPr>
          <t xml:space="preserve">602.
</t>
        </r>
        <r>
          <rPr>
            <sz val="10"/>
            <rFont val="Arial"/>
            <family val="2"/>
          </rPr>
          <t xml:space="preserve">Achats stockés – Autres approvisionnements
</t>
        </r>
        <r>
          <rPr>
            <b/>
            <sz val="10"/>
            <color rgb="FFFF3333"/>
            <rFont val="Arial"/>
            <family val="2"/>
          </rPr>
          <t xml:space="preserve">606. </t>
        </r>
        <r>
          <rPr>
            <sz val="10"/>
            <color rgb="FFFF3333"/>
            <rFont val="Arial"/>
            <family val="2"/>
          </rPr>
          <t xml:space="preserve">Achats non stockés de matières et fournitures :
</t>
        </r>
        <r>
          <rPr>
            <sz val="10"/>
            <rFont val="Arial"/>
            <family val="2"/>
          </rPr>
          <t>Fournitures non stockables (eau, énergie,...).
Fournitures d’entretiens et de petit équipement. 
Fournitures administratives.
Autres matières et fournitures.</t>
        </r>
      </text>
    </comment>
    <comment ref="A10" authorId="0" shapeId="0" xr:uid="{00000000-0006-0000-1100-000003000000}">
      <text>
        <r>
          <rPr>
            <b/>
            <sz val="10"/>
            <color rgb="FFFF3333"/>
            <rFont val="Arial"/>
            <family val="2"/>
          </rPr>
          <t xml:space="preserve">613. Locations. :
</t>
        </r>
        <r>
          <rPr>
            <sz val="10"/>
            <rFont val="Arial"/>
            <family val="2"/>
          </rPr>
          <t xml:space="preserve">Locations immobilières.
Locations mobilières.
</t>
        </r>
        <r>
          <rPr>
            <b/>
            <sz val="10"/>
            <color rgb="FFFF3333"/>
            <rFont val="Arial"/>
            <family val="2"/>
          </rPr>
          <t xml:space="preserve">614.
</t>
        </r>
        <r>
          <rPr>
            <sz val="10"/>
            <rFont val="Arial"/>
            <family val="2"/>
          </rPr>
          <t>Charges locatives et de copropriété.</t>
        </r>
      </text>
    </comment>
    <comment ref="A11" authorId="0" shapeId="0" xr:uid="{00000000-0006-0000-1100-000004000000}">
      <text>
        <r>
          <rPr>
            <b/>
            <sz val="10"/>
            <color rgb="FFFF3333"/>
            <rFont val="Arial"/>
            <family val="2"/>
          </rPr>
          <t xml:space="preserve">615. Entretiens et réparations.
</t>
        </r>
        <r>
          <rPr>
            <sz val="10"/>
            <rFont val="Arial"/>
            <family val="2"/>
          </rPr>
          <t>sur biens immobiliers.
sur biens mobiliers.
Maintenance.</t>
        </r>
      </text>
    </comment>
    <comment ref="A12" authorId="0" shapeId="0" xr:uid="{00000000-0006-0000-1100-000005000000}">
      <text>
        <r>
          <rPr>
            <b/>
            <sz val="10"/>
            <color rgb="FFFF3333"/>
            <rFont val="Arial"/>
            <family val="2"/>
          </rPr>
          <t xml:space="preserve">616. Primes d’assurance :
</t>
        </r>
        <r>
          <rPr>
            <sz val="10"/>
            <rFont val="Arial"/>
            <family val="2"/>
          </rPr>
          <t>Multirisques.
Assurance obligatoire dommage-construction.
Autres assurances.</t>
        </r>
      </text>
    </comment>
    <comment ref="A13" authorId="0" shapeId="0" xr:uid="{00000000-0006-0000-1100-000006000000}">
      <text>
        <r>
          <rPr>
            <b/>
            <sz val="10"/>
            <color rgb="FFFF3333"/>
            <rFont val="Arial"/>
            <family val="2"/>
          </rPr>
          <t xml:space="preserve">617.
</t>
        </r>
        <r>
          <rPr>
            <sz val="10"/>
            <rFont val="Arial"/>
            <family val="2"/>
          </rPr>
          <t xml:space="preserve">Etudes et recherches.
</t>
        </r>
        <r>
          <rPr>
            <b/>
            <sz val="10"/>
            <color rgb="FFFF3333"/>
            <rFont val="Arial"/>
            <family val="2"/>
          </rPr>
          <t xml:space="preserve">618. Divers :
</t>
        </r>
        <r>
          <rPr>
            <sz val="10"/>
            <rFont val="Arial"/>
            <family val="2"/>
          </rPr>
          <t>Documentation générale.
Documentation technique.
Frais de colloques, séminaires, conférences.
Rabais, remises, ristournes obtenus sur services extérieurs.</t>
        </r>
      </text>
    </comment>
    <comment ref="A15" authorId="0" shapeId="0" xr:uid="{00000000-0006-0000-1100-000007000000}">
      <text>
        <r>
          <rPr>
            <b/>
            <sz val="10"/>
            <color rgb="FFFF3333"/>
            <rFont val="Arial"/>
            <family val="2"/>
          </rPr>
          <t xml:space="preserve">622.
</t>
        </r>
        <r>
          <rPr>
            <sz val="10"/>
            <rFont val="Arial"/>
            <family val="2"/>
          </rPr>
          <t>Honoraires.
Frais d’actes et de contentieux.</t>
        </r>
      </text>
    </comment>
    <comment ref="A17" authorId="0" shapeId="0" xr:uid="{00000000-0006-0000-1100-000008000000}">
      <text>
        <r>
          <rPr>
            <b/>
            <sz val="10"/>
            <color rgb="FFFF3333"/>
            <rFont val="Arial"/>
            <family val="2"/>
          </rPr>
          <t xml:space="preserve">624.
</t>
        </r>
        <r>
          <rPr>
            <sz val="10"/>
            <rFont val="Arial"/>
            <family val="2"/>
          </rPr>
          <t xml:space="preserve">Transports de biens et transports collectifs du personnel.
</t>
        </r>
        <r>
          <rPr>
            <b/>
            <sz val="10"/>
            <color rgb="FFFF3333"/>
            <rFont val="Arial"/>
            <family val="2"/>
          </rPr>
          <t xml:space="preserve">625.
</t>
        </r>
        <r>
          <rPr>
            <sz val="10"/>
            <rFont val="Arial"/>
            <family val="2"/>
          </rPr>
          <t>Voyages et déplacements.
Missions.
Réceptions.</t>
        </r>
      </text>
    </comment>
    <comment ref="A18" authorId="0" shapeId="0" xr:uid="{00000000-0006-0000-1100-000009000000}">
      <text>
        <r>
          <rPr>
            <b/>
            <sz val="10"/>
            <color rgb="FFFF3333"/>
            <rFont val="Arial"/>
            <family val="2"/>
          </rPr>
          <t xml:space="preserve">623. Publicité,   publications,   relations   publiques :
</t>
        </r>
        <r>
          <rPr>
            <sz val="10"/>
            <rFont val="Arial"/>
            <family val="2"/>
          </rPr>
          <t xml:space="preserve">Annonces et insertions.
Foires et expositions.
Catalogues et imprimés.
Publications.
Divers. (pourboires, dons courants...)
</t>
        </r>
        <r>
          <rPr>
            <b/>
            <sz val="10"/>
            <color rgb="FFFF3333"/>
            <rFont val="Arial"/>
            <family val="2"/>
          </rPr>
          <t xml:space="preserve">628. Divers :
</t>
        </r>
        <r>
          <rPr>
            <sz val="10"/>
            <rFont val="Arial"/>
            <family val="2"/>
          </rPr>
          <t>Cotisations (liées à l’activité économique).
Frais de recrutement du personnel.
Rabais, remises et ristournes obtenus sur autres services extérieurs.</t>
        </r>
      </text>
    </comment>
    <comment ref="A20" authorId="0" shapeId="0" xr:uid="{00000000-0006-0000-1100-00000A000000}">
      <text>
        <r>
          <rPr>
            <b/>
            <sz val="10"/>
            <color rgb="FFFF3333"/>
            <rFont val="Arial"/>
            <family val="2"/>
          </rPr>
          <t xml:space="preserve">631.  
Impôts, taxes et versements assimilés sur rémunérations (administration des Impôts) :
</t>
        </r>
        <r>
          <rPr>
            <sz val="10"/>
            <rFont val="Arial"/>
            <family val="2"/>
          </rPr>
          <t xml:space="preserve">Taxe sur salaires.
Participation des employeurs à la formation professionnelle continue.
Cotisation pour défaut d’investissement obligatoire dans la construction.
</t>
        </r>
        <r>
          <rPr>
            <b/>
            <sz val="10"/>
            <color rgb="FFFF3333"/>
            <rFont val="Arial"/>
            <family val="2"/>
          </rPr>
          <t xml:space="preserve">633. 
Impôts, taxes et versements assimilés sur rémunérations (autres organismes).
</t>
        </r>
        <r>
          <rPr>
            <sz val="10"/>
            <rFont val="Arial"/>
            <family val="2"/>
          </rPr>
          <t>Versement de transport.
Participation des employeurs à la formationprofessionnelle continue.
Participation des employeurs à l’effort deconstruction (versement à fonds perdu).</t>
        </r>
      </text>
    </comment>
    <comment ref="A21" authorId="0" shapeId="0" xr:uid="{00000000-0006-0000-1100-00000B000000}">
      <text>
        <r>
          <rPr>
            <b/>
            <sz val="10"/>
            <color rgb="FFFF3333"/>
            <rFont val="Arial"/>
            <family val="2"/>
          </rPr>
          <t xml:space="preserve">635. Autres impôts, taxes et versements assimilés (administration des impôts).
</t>
        </r>
        <r>
          <rPr>
            <sz val="10"/>
            <rFont val="Arial"/>
            <family val="2"/>
          </rPr>
          <t xml:space="preserve">Impôts directs.
Taxes foncières.
Autres impôts locaux.
Autres impôts directs.
Impôts indirects.
Droits d’enregistrement et de timbre.
Autres droits.
</t>
        </r>
        <r>
          <rPr>
            <b/>
            <sz val="10"/>
            <color rgb="FFFF3333"/>
            <rFont val="Arial"/>
            <family val="2"/>
          </rPr>
          <t>637. Autres impôts, taxes et versements assimilés (autres organismes).</t>
        </r>
      </text>
    </comment>
    <comment ref="A23" authorId="0" shapeId="0" xr:uid="{00000000-0006-0000-1100-00000C000000}">
      <text>
        <r>
          <rPr>
            <b/>
            <sz val="10"/>
            <color rgb="FFFF3333"/>
            <rFont val="Arial"/>
            <family val="2"/>
          </rPr>
          <t xml:space="preserve">641. Rémunérations du personnel.
</t>
        </r>
        <r>
          <rPr>
            <sz val="10"/>
            <rFont val="Arial"/>
            <family val="2"/>
          </rPr>
          <t>Salaires, appointements.
Congés payés.
Primes et gratifications.
Indemnités et avantages divers.
Supplément familial.</t>
        </r>
      </text>
    </comment>
    <comment ref="A24" authorId="0" shapeId="0" xr:uid="{00000000-0006-0000-1100-00000D000000}">
      <text>
        <r>
          <rPr>
            <b/>
            <sz val="10"/>
            <color rgb="FFFF3333"/>
            <rFont val="Arial"/>
            <family val="2"/>
          </rPr>
          <t xml:space="preserve">645. Charges de sécurité sociale et de prévoyance :
</t>
        </r>
        <r>
          <rPr>
            <sz val="10"/>
            <rFont val="Arial"/>
            <family val="2"/>
          </rPr>
          <t xml:space="preserve">Cotisations à l’URSSAF.
Cotisations aux mutuelles.
Cotisations aux caisses de retraites et de prévoyance.
Cotisations aux ASSEDIC.
Cotisations aux autres organismes sociaux.
</t>
        </r>
        <r>
          <rPr>
            <b/>
            <sz val="10"/>
            <color rgb="FFFF3333"/>
            <rFont val="Arial"/>
            <family val="2"/>
          </rPr>
          <t xml:space="preserve">647. Autres charges sociales :
</t>
        </r>
        <r>
          <rPr>
            <sz val="10"/>
            <rFont val="Arial"/>
            <family val="2"/>
          </rPr>
          <t>Versements aux comités d’entreprise etd’établissement.
Médecine du travail, pharmacie</t>
        </r>
      </text>
    </comment>
    <comment ref="A26" authorId="0" shapeId="0" xr:uid="{00000000-0006-0000-1100-00000E000000}">
      <text>
        <r>
          <rPr>
            <b/>
            <sz val="10"/>
            <color rgb="FFFF3333"/>
            <rFont val="Arial"/>
            <family val="2"/>
          </rPr>
          <t xml:space="preserve">651. Redevances pour concessions, brevets, licences, marques, procédés :
</t>
        </r>
        <r>
          <rPr>
            <sz val="10"/>
            <rFont val="Arial"/>
            <family val="2"/>
          </rPr>
          <t xml:space="preserve">Droits d’auteur et de reproduction </t>
        </r>
        <r>
          <rPr>
            <b/>
            <sz val="10"/>
            <rFont val="Arial"/>
            <family val="2"/>
          </rPr>
          <t xml:space="preserve">(SACEM).
</t>
        </r>
        <r>
          <rPr>
            <sz val="10"/>
            <rFont val="Arial"/>
            <family val="2"/>
          </rPr>
          <t xml:space="preserve">Autres droits et valeurs similaires.
</t>
        </r>
        <r>
          <rPr>
            <b/>
            <sz val="10"/>
            <color rgb="FFFF3333"/>
            <rFont val="Arial"/>
            <family val="2"/>
          </rPr>
          <t xml:space="preserve">654. Pertes sur créances irrécouvrables.
</t>
        </r>
        <r>
          <rPr>
            <sz val="10"/>
            <rFont val="Arial"/>
            <family val="2"/>
          </rPr>
          <t xml:space="preserve">Créances de l’exercice.
Créances des exercices antérieurs.
</t>
        </r>
        <r>
          <rPr>
            <b/>
            <sz val="10"/>
            <color rgb="FFFF3333"/>
            <rFont val="Arial"/>
            <family val="2"/>
          </rPr>
          <t xml:space="preserve">657.
</t>
        </r>
        <r>
          <rPr>
            <sz val="10"/>
            <rFont val="Arial"/>
            <family val="2"/>
          </rPr>
          <t xml:space="preserve">Subventions versées par l’association. 
Bourses accordées aux usagers.
</t>
        </r>
        <r>
          <rPr>
            <b/>
            <sz val="10"/>
            <color rgb="FFFF3333"/>
            <rFont val="Arial"/>
            <family val="2"/>
          </rPr>
          <t xml:space="preserve">658. 
</t>
        </r>
        <r>
          <rPr>
            <sz val="10"/>
            <rFont val="Arial"/>
            <family val="2"/>
          </rPr>
          <t>Charges diverses de gestion courante. 
Cotisations (liées à la vie statutaire).</t>
        </r>
      </text>
    </comment>
    <comment ref="D26" authorId="0" shapeId="0" xr:uid="{00000000-0006-0000-1100-000013000000}">
      <text>
        <r>
          <rPr>
            <b/>
            <sz val="10"/>
            <color rgb="FFFF0000"/>
            <rFont val="Arial"/>
            <family val="2"/>
          </rPr>
          <t>751</t>
        </r>
        <r>
          <rPr>
            <sz val="10"/>
            <color rgb="FFFF0000"/>
            <rFont val="Arial"/>
            <family val="2"/>
          </rPr>
          <t xml:space="preserve">. 
</t>
        </r>
        <r>
          <rPr>
            <sz val="10"/>
            <rFont val="Arial"/>
            <family val="2"/>
          </rPr>
          <t xml:space="preserve">redevances pour concessions, brevets, licences, marques, procédés, droits et valeurs similaires.
</t>
        </r>
        <r>
          <rPr>
            <b/>
            <sz val="10"/>
            <color rgb="FFFF0000"/>
            <rFont val="Arial"/>
            <family val="2"/>
          </rPr>
          <t xml:space="preserve">754. 
</t>
        </r>
        <r>
          <rPr>
            <sz val="10"/>
            <rFont val="Arial"/>
            <family val="2"/>
          </rPr>
          <t xml:space="preserve">Collectes.
</t>
        </r>
        <r>
          <rPr>
            <b/>
            <sz val="10"/>
            <color rgb="FFFF0000"/>
            <rFont val="Arial"/>
            <family val="2"/>
          </rPr>
          <t>756</t>
        </r>
        <r>
          <rPr>
            <sz val="10"/>
            <color rgb="FFFF0000"/>
            <rFont val="Arial"/>
            <family val="2"/>
          </rPr>
          <t xml:space="preserve">. 
</t>
        </r>
        <r>
          <rPr>
            <sz val="10"/>
            <rFont val="Arial"/>
            <family val="2"/>
          </rPr>
          <t xml:space="preserve">Cotisations.
</t>
        </r>
        <r>
          <rPr>
            <b/>
            <sz val="10"/>
            <color rgb="FFFF0000"/>
            <rFont val="Arial"/>
            <family val="2"/>
          </rPr>
          <t xml:space="preserve">757. 
</t>
        </r>
        <r>
          <rPr>
            <sz val="10"/>
            <rFont val="Arial"/>
            <family val="2"/>
          </rPr>
          <t xml:space="preserve">Quote-part d’éléments du fonds associatif virée au compte de 
résultat.
</t>
        </r>
        <r>
          <rPr>
            <b/>
            <sz val="10"/>
            <color rgb="FFFF0000"/>
            <rFont val="Arial"/>
            <family val="2"/>
          </rPr>
          <t xml:space="preserve">7571. 
</t>
        </r>
        <r>
          <rPr>
            <sz val="10"/>
            <rFont val="Arial"/>
            <family val="2"/>
          </rPr>
          <t xml:space="preserve">Quote-part de subventions d’investissement (renouvelables) virée au compte de résultat.
</t>
        </r>
        <r>
          <rPr>
            <b/>
            <sz val="10"/>
            <color rgb="FFFF0000"/>
            <rFont val="Arial"/>
            <family val="2"/>
          </rPr>
          <t>7573.</t>
        </r>
        <r>
          <rPr>
            <sz val="10"/>
            <rFont val="Arial"/>
            <family val="2"/>
          </rPr>
          <t xml:space="preserve"> 
Quote-part des apports virée au compte de résultat.
</t>
        </r>
        <r>
          <rPr>
            <b/>
            <sz val="10"/>
            <color rgb="FFFF0000"/>
            <rFont val="Arial"/>
            <family val="2"/>
          </rPr>
          <t>758.</t>
        </r>
        <r>
          <rPr>
            <sz val="10"/>
            <rFont val="Arial"/>
            <family val="2"/>
          </rPr>
          <t xml:space="preserve"> Produits divers de gestion courante.</t>
        </r>
      </text>
    </comment>
    <comment ref="A27" authorId="0" shapeId="0" xr:uid="{00000000-0006-0000-1100-00000F000000}">
      <text>
        <r>
          <rPr>
            <b/>
            <sz val="10"/>
            <color rgb="FFFF3333"/>
            <rFont val="Arial"/>
            <family val="2"/>
          </rPr>
          <t xml:space="preserve">661. Charges d’intérêts :
</t>
        </r>
        <r>
          <rPr>
            <sz val="10"/>
            <rFont val="Arial"/>
            <family val="2"/>
          </rPr>
          <t xml:space="preserve">Intérêts des emprunts et dettes.
Intérêts bancaires.
Intérêts des autres dettes.
</t>
        </r>
        <r>
          <rPr>
            <b/>
            <sz val="10"/>
            <color rgb="FFFF3333"/>
            <rFont val="Arial"/>
            <family val="2"/>
          </rPr>
          <t xml:space="preserve">666.
</t>
        </r>
        <r>
          <rPr>
            <sz val="10"/>
            <rFont val="Arial"/>
            <family val="2"/>
          </rPr>
          <t xml:space="preserve">Pertes de change.
</t>
        </r>
        <r>
          <rPr>
            <b/>
            <sz val="10"/>
            <color rgb="FFFF3333"/>
            <rFont val="Arial"/>
            <family val="2"/>
          </rPr>
          <t xml:space="preserve">667.
</t>
        </r>
        <r>
          <rPr>
            <sz val="10"/>
            <rFont val="Arial"/>
            <family val="2"/>
          </rPr>
          <t>Charges nettes sur cessions de valeurs mobilières de placement.</t>
        </r>
      </text>
    </comment>
    <comment ref="A28" authorId="0" shapeId="0" xr:uid="{00000000-0006-0000-1100-000010000000}">
      <text>
        <r>
          <rPr>
            <b/>
            <sz val="10"/>
            <color rgb="FFFF3333"/>
            <rFont val="Arial"/>
            <family val="2"/>
          </rPr>
          <t xml:space="preserve">671. Charges exceptionnelles sur opérations de gestion :
</t>
        </r>
        <r>
          <rPr>
            <sz val="10"/>
            <rFont val="Arial"/>
            <family val="2"/>
          </rPr>
          <t xml:space="preserve">Pénalités et amendes fiscales ou pénales.
Dons, libéralités.
Créances devenues irrécouvrables dans l’exercice.
Rappel d’impôts (autres qu’impôts sur les bénéfices).
Autres charges exceptionnelles sur opérations de gestion.
</t>
        </r>
        <r>
          <rPr>
            <b/>
            <sz val="10"/>
            <color rgb="FFFF3333"/>
            <rFont val="Arial"/>
            <family val="2"/>
          </rPr>
          <t>672.</t>
        </r>
        <r>
          <rPr>
            <sz val="10"/>
            <rFont val="Arial"/>
            <family val="2"/>
          </rPr>
          <t xml:space="preserve">Charges sur exercices antérieurs (à reclasser).
</t>
        </r>
        <r>
          <rPr>
            <b/>
            <sz val="10"/>
            <color rgb="FFFF3333"/>
            <rFont val="Arial"/>
            <family val="2"/>
          </rPr>
          <t xml:space="preserve">675. Valeurs comptables des éléments d’actif cédés :
</t>
        </r>
        <r>
          <rPr>
            <sz val="10"/>
            <rFont val="Arial"/>
            <family val="2"/>
          </rPr>
          <t xml:space="preserve">Immobilisations incorporelles.
Immobilisations corporelles.
Immobilisations financières.
</t>
        </r>
        <r>
          <rPr>
            <b/>
            <sz val="10"/>
            <color rgb="FFFF3333"/>
            <rFont val="Arial"/>
            <family val="2"/>
          </rPr>
          <t xml:space="preserve">678. </t>
        </r>
        <r>
          <rPr>
            <sz val="10"/>
            <rFont val="Arial"/>
            <family val="2"/>
          </rPr>
          <t>Autres charges exceptionnelles.</t>
        </r>
      </text>
    </comment>
    <comment ref="D28" authorId="0" shapeId="0" xr:uid="{00000000-0006-0000-1100-000014000000}">
      <text>
        <r>
          <rPr>
            <b/>
            <sz val="10"/>
            <color rgb="FFFF3333"/>
            <rFont val="Arial"/>
            <family val="2"/>
          </rPr>
          <t xml:space="preserve">761.
</t>
        </r>
        <r>
          <rPr>
            <sz val="10"/>
            <rFont val="Arial"/>
            <family val="2"/>
          </rPr>
          <t xml:space="preserve">Produits des participations.
</t>
        </r>
        <r>
          <rPr>
            <b/>
            <sz val="10"/>
            <color rgb="FFFF3333"/>
            <rFont val="Arial"/>
            <family val="2"/>
          </rPr>
          <t xml:space="preserve">762.
</t>
        </r>
        <r>
          <rPr>
            <sz val="10"/>
            <rFont val="Arial"/>
            <family val="2"/>
          </rPr>
          <t xml:space="preserve">Produits des autres immobilisations financières.
</t>
        </r>
        <r>
          <rPr>
            <b/>
            <sz val="10"/>
            <color rgb="FFFF3333"/>
            <rFont val="Arial"/>
            <family val="2"/>
          </rPr>
          <t xml:space="preserve">7621. 
</t>
        </r>
        <r>
          <rPr>
            <sz val="10"/>
            <rFont val="Arial"/>
            <family val="2"/>
          </rPr>
          <t xml:space="preserve">Revenus des titres immobilisés.
</t>
        </r>
        <r>
          <rPr>
            <b/>
            <sz val="10"/>
            <color rgb="FFFF3333"/>
            <rFont val="Arial"/>
            <family val="2"/>
          </rPr>
          <t xml:space="preserve">7624. 
</t>
        </r>
        <r>
          <rPr>
            <sz val="10"/>
            <rFont val="Arial"/>
            <family val="2"/>
          </rPr>
          <t xml:space="preserve">revenus des prêts.
</t>
        </r>
        <r>
          <rPr>
            <b/>
            <sz val="10"/>
            <color rgb="FFFF3333"/>
            <rFont val="Arial"/>
            <family val="2"/>
          </rPr>
          <t xml:space="preserve">764.
</t>
        </r>
        <r>
          <rPr>
            <sz val="10"/>
            <rFont val="Arial"/>
            <family val="2"/>
          </rPr>
          <t xml:space="preserve">revenus des valeurs mobilières de placement.
</t>
        </r>
        <r>
          <rPr>
            <b/>
            <sz val="10"/>
            <color rgb="FFFF3333"/>
            <rFont val="Arial"/>
            <family val="2"/>
          </rPr>
          <t xml:space="preserve">765.
</t>
        </r>
        <r>
          <rPr>
            <sz val="10"/>
            <rFont val="Arial"/>
            <family val="2"/>
          </rPr>
          <t xml:space="preserve">Escomptes obtenus.
</t>
        </r>
        <r>
          <rPr>
            <b/>
            <sz val="10"/>
            <color rgb="FFFF3333"/>
            <rFont val="Arial"/>
            <family val="2"/>
          </rPr>
          <t xml:space="preserve">766.
</t>
        </r>
        <r>
          <rPr>
            <sz val="10"/>
            <rFont val="Arial"/>
            <family val="2"/>
          </rPr>
          <t xml:space="preserve">Gains de change.
</t>
        </r>
        <r>
          <rPr>
            <b/>
            <sz val="10"/>
            <color rgb="FFFF3333"/>
            <rFont val="Arial"/>
            <family val="2"/>
          </rPr>
          <t xml:space="preserve">767.
</t>
        </r>
        <r>
          <rPr>
            <sz val="10"/>
            <rFont val="Arial"/>
            <family val="2"/>
          </rPr>
          <t xml:space="preserve">Produits nets sur cessions de valeurs mobilières de placement.
</t>
        </r>
        <r>
          <rPr>
            <b/>
            <sz val="10"/>
            <color rgb="FFFF3333"/>
            <rFont val="Arial"/>
            <family val="2"/>
          </rPr>
          <t xml:space="preserve">768.
</t>
        </r>
        <r>
          <rPr>
            <sz val="10"/>
            <rFont val="Arial"/>
            <family val="2"/>
          </rPr>
          <t xml:space="preserve">Autres produits financiers.
</t>
        </r>
        <r>
          <rPr>
            <b/>
            <sz val="10"/>
            <color rgb="FFFF3333"/>
            <rFont val="Arial"/>
            <family val="2"/>
          </rPr>
          <t xml:space="preserve">7681. 
</t>
        </r>
        <r>
          <rPr>
            <sz val="10"/>
            <rFont val="Arial"/>
            <family val="2"/>
          </rPr>
          <t>Intérêts des comptes financiers débiteurs.</t>
        </r>
      </text>
    </comment>
    <comment ref="A29" authorId="0" shapeId="0" xr:uid="{00000000-0006-0000-1100-000011000000}">
      <text>
        <r>
          <rPr>
            <b/>
            <sz val="10"/>
            <color rgb="FFFF3333"/>
            <rFont val="Arial"/>
            <family val="2"/>
          </rPr>
          <t xml:space="preserve">681. Dotations aux amortissements et aux provisions – charges d’exploitation :
</t>
        </r>
        <r>
          <rPr>
            <sz val="10"/>
            <rFont val="Arial"/>
            <family val="2"/>
          </rPr>
          <t xml:space="preserve">Dotations aux amortissements des immobilisations incorporelles et corporelles.
Dotations aux amortissements des charges d’exploitation à répartir.
Dotations aux provisions pour risques et charges d’exploitation.
Dotation aux provisions pour dépréciation des immobilisations incorporelles et corporelles.
Dotations aux provisions pour dépréciation des actifs circulants
</t>
        </r>
        <r>
          <rPr>
            <b/>
            <sz val="10"/>
            <color rgb="FFFF3333"/>
            <rFont val="Arial"/>
            <family val="2"/>
          </rPr>
          <t xml:space="preserve">686. Dotations aux amortissements et aux provisions –Charges financières :
</t>
        </r>
        <r>
          <rPr>
            <sz val="10"/>
            <rFont val="Arial"/>
            <family val="2"/>
          </rPr>
          <t xml:space="preserve">Dotations aux provisions pour dépréciation des éléments financiers.
Immobilisations financières.
Valeurs mobilières de placement.
</t>
        </r>
        <r>
          <rPr>
            <b/>
            <sz val="10"/>
            <color rgb="FFFF3333"/>
            <rFont val="Arial"/>
            <family val="2"/>
          </rPr>
          <t xml:space="preserve">687. Dotations aux amortissements et aux provisions – charges exceptionnelles.
</t>
        </r>
        <r>
          <rPr>
            <sz val="10"/>
            <rFont val="Arial"/>
            <family val="2"/>
          </rPr>
          <t xml:space="preserve">Dotations aux amortissements exceptionnels des immobilisations.
Dotations aux provisions pour dépréciations exceptionnelles.
</t>
        </r>
        <r>
          <rPr>
            <b/>
            <sz val="10"/>
            <color rgb="FFFF3333"/>
            <rFont val="Arial"/>
            <family val="2"/>
          </rPr>
          <t xml:space="preserve">689. Engagements à réaliser sur ressources affectées :
</t>
        </r>
        <r>
          <rPr>
            <sz val="10"/>
            <rFont val="Arial"/>
            <family val="2"/>
          </rPr>
          <t>Engagements à réaliser sur subvention attribuées.
Engagements à réaliser sur dons manuels affectés.
Engagements à réaliser sur legs et donations  afffectés.</t>
        </r>
      </text>
    </comment>
    <comment ref="D29" authorId="0" shapeId="0" xr:uid="{00000000-0006-0000-1100-000015000000}">
      <text>
        <r>
          <rPr>
            <b/>
            <sz val="10"/>
            <color rgb="FFFF0000"/>
            <rFont val="Arial"/>
            <family val="2"/>
          </rPr>
          <t xml:space="preserve">781. </t>
        </r>
        <r>
          <rPr>
            <sz val="10"/>
            <color rgb="FFFF0000"/>
            <rFont val="Arial"/>
            <family val="2"/>
          </rPr>
          <t xml:space="preserve">Reprises sur amortissements et provisions (à inscrire dans les produits d’exploitation) :
</t>
        </r>
        <r>
          <rPr>
            <sz val="10"/>
            <rFont val="Arial"/>
            <family val="2"/>
          </rPr>
          <t xml:space="preserve">Reprises sur amortissements des immobilisations incorporelles et corporelles.
Reprises sur provisions pour risques et charges d’exploitation.
Reprises sur provisions pour dépréciation des immobilisations incorporelles et corporelles.
Reprises sur provisions pour dépréciation des actifs circulants
</t>
        </r>
        <r>
          <rPr>
            <b/>
            <sz val="10"/>
            <color rgb="FFFF0000"/>
            <rFont val="Arial"/>
            <family val="2"/>
          </rPr>
          <t xml:space="preserve">786. </t>
        </r>
        <r>
          <rPr>
            <sz val="10"/>
            <color rgb="FFFF0000"/>
            <rFont val="Arial"/>
            <family val="2"/>
          </rPr>
          <t xml:space="preserve">Reprises sur provisions (à inscrire dans les produits financiers) :
</t>
        </r>
        <r>
          <rPr>
            <sz val="10"/>
            <rFont val="Arial"/>
            <family val="2"/>
          </rPr>
          <t xml:space="preserve">Reprises sur provisions pour dépréciation des éléments financiers.
Immobilisations financières.
Valeurs mobilières de placement.
</t>
        </r>
        <r>
          <rPr>
            <b/>
            <sz val="10"/>
            <color rgb="FFFF0000"/>
            <rFont val="Arial"/>
            <family val="2"/>
          </rPr>
          <t xml:space="preserve">787. </t>
        </r>
        <r>
          <rPr>
            <sz val="10"/>
            <color rgb="FFFF0000"/>
            <rFont val="Arial"/>
            <family val="2"/>
          </rPr>
          <t xml:space="preserve">Reprises sur provisions (à inscrire dans les produits exceptionnels)
</t>
        </r>
        <r>
          <rPr>
            <sz val="10"/>
            <rFont val="Arial"/>
            <family val="2"/>
          </rPr>
          <t>reprises sur provisions pour dépréciations exceptionnelles.
Report des ressources non utilisées des exercices antérieurs (à éclater).</t>
        </r>
      </text>
    </comment>
  </commentList>
</comments>
</file>

<file path=xl/sharedStrings.xml><?xml version="1.0" encoding="utf-8"?>
<sst xmlns="http://schemas.openxmlformats.org/spreadsheetml/2006/main" count="1036" uniqueCount="313">
  <si>
    <t>MODE D'EMPLOI</t>
  </si>
  <si>
    <t xml:space="preserve">PREALABLE </t>
  </si>
  <si>
    <t xml:space="preserve">Les subventions versées par une collectivité locale ou le CCAS sont facultatives, c'est à dire soumises à l'unique appréciation de la Ville / du CCAS, précaires car elles ne sont en aucun cas automatiquement reconduites l'année suivante, et conditionnelles car elles doivent obéir à certaines conditions de légalité telles que l'existence d'un intérêt public et communal. La rédaction et l'envoi des imprimés de demandes de subvention ne créera, en aucun cas pour la Ville/ le CCAS, l'obligation d'octroyer une subvention. L'attribution d'une subvention publique impose des obligations aux bénéficiaires, en matière notamment de justification de l'utilisation de l'aide allouée : transmission des documents comptables, rapport d'activités...                                                                                                                                                                                  </t>
  </si>
  <si>
    <t>Pourquoi ce formulaire, en format feuille de calcul ?</t>
  </si>
  <si>
    <t xml:space="preserve">Si vous rencontrez des difficultés pour remplir votre demande de subventions, nous vous proposons de prendre rdv.
 </t>
  </si>
  <si>
    <t>Pour nous contacter : subventions@eybens.fr</t>
  </si>
  <si>
    <t>Comment remplir ce formulaire ?</t>
  </si>
  <si>
    <t>Chaque fiche comprend des cases à remplir qui sont symbolisées par cette couleur :</t>
  </si>
  <si>
    <t>Certaines cases plus foncées signifient que si la case n'est pas remplie, vous risquez d'être pénalisés lors du calcul de la subvention :</t>
  </si>
  <si>
    <t>Attention, toutes les fiches budget non ou mal remplies pourraient également vous pénaliser.</t>
  </si>
  <si>
    <t>Normalement, vous ne devez pas avoir accès aux autres cases. Dans les tableaux budgétaires, certaines formules de calcul ont été créées pour faciliter le remplissage des formulaires, vous n'avez pas accès à ces cases (blanches)</t>
  </si>
  <si>
    <t xml:space="preserve">Enfin, toujours pour vous aider, certaines cases sont accompagnées de commentaires :  </t>
  </si>
  <si>
    <r>
      <rPr>
        <b/>
        <u/>
        <sz val="9"/>
        <rFont val="Tahoma"/>
        <family val="2"/>
      </rPr>
      <t>Après le dépôt du dossier</t>
    </r>
    <r>
      <rPr>
        <sz val="10"/>
        <rFont val="Calibri"/>
        <family val="2"/>
      </rPr>
      <t> :</t>
    </r>
  </si>
  <si>
    <t>Quelles fiches remplir ?</t>
  </si>
  <si>
    <t>Pour toutes les associations</t>
  </si>
  <si>
    <t>Pour une demande de subvention de fonctionnement</t>
  </si>
  <si>
    <t>Pour une demande de subvention à projet</t>
  </si>
  <si>
    <t>si deuxième projet</t>
  </si>
  <si>
    <t>si troisième projet</t>
  </si>
  <si>
    <t>Attestation</t>
  </si>
  <si>
    <t>x</t>
  </si>
  <si>
    <t>Fiche 1 – Informations générales</t>
  </si>
  <si>
    <t>Fiche 2 – Données associatives</t>
  </si>
  <si>
    <t>Fiche 6A1 – Fiche projet 1</t>
  </si>
  <si>
    <t>Fiche 6A2 – Fiche BP projet 1</t>
  </si>
  <si>
    <t>Fiche 6A3 – Fiche BR projet 1</t>
  </si>
  <si>
    <t>renvoyer après réalisation du projet</t>
  </si>
  <si>
    <t>Fiche 6A4 – Fiche Bilan projet 1</t>
  </si>
  <si>
    <t>Fiche 6B1 – Fiche projet 2</t>
  </si>
  <si>
    <t>Fiche 6B2 – Fiche BP projet 2</t>
  </si>
  <si>
    <t>Fiche 6B3 – Fiche BR projet 2</t>
  </si>
  <si>
    <t>Fiche 6B4 – Fiche Bilan projet 2</t>
  </si>
  <si>
    <t>Fiche 6C1 – Fiche projet 3</t>
  </si>
  <si>
    <t>Fiche 6C2 – Fiche BP projet 3</t>
  </si>
  <si>
    <t>Fiche 6C3 – Fiche Bilan projet 3</t>
  </si>
  <si>
    <t>Fiche 6C4 – Fiche BR projet 3</t>
  </si>
  <si>
    <t xml:space="preserve">Attestation sur l'honneur  </t>
  </si>
  <si>
    <t>Celle-ci doit obligatoirement être remplie pour toutes les demandes (initiale ou renouvellement) et quel que soit le montant de la subvention sollicitée.</t>
  </si>
  <si>
    <t>Toute fausse déclaration est passible de peines d'emprisonnement et d'amendes prévues par les articles 441-6 et 441-7 du code pénal.</t>
  </si>
  <si>
    <t>Je soussigné (Nom et Prénom)</t>
  </si>
  <si>
    <t>Fonction au sein de l'association :</t>
  </si>
  <si>
    <t>Représentant(e) légal(e) de l’association,</t>
  </si>
  <si>
    <t>- Certifie que l'association est régulièrement déclarée ;</t>
  </si>
  <si>
    <t>- Certifie que l’association est en règle au regard de l’ensemble des déclarations sociales et fiscales ainsi que des cotisations et paiements correspondants ;</t>
  </si>
  <si>
    <t>- Certifie exactes les informations du présent dossier ;</t>
  </si>
  <si>
    <t>- Précise que cette subvention, si elle est accordée, devra être versée sur le compte bancaire de l’association :</t>
  </si>
  <si>
    <t>Nom du titulaire du compte :</t>
  </si>
  <si>
    <t>Domicilialtion :</t>
  </si>
  <si>
    <t>Code Banque</t>
  </si>
  <si>
    <t>Code Guichet</t>
  </si>
  <si>
    <t>Numéro de compte</t>
  </si>
  <si>
    <t>Clé RIB</t>
  </si>
  <si>
    <t xml:space="preserve">Fait à Eybens, le </t>
  </si>
  <si>
    <t>Signature :</t>
  </si>
  <si>
    <r>
      <rPr>
        <b/>
        <sz val="22"/>
        <color rgb="FFFFFFFF"/>
        <rFont val="Tahoma"/>
        <family val="2"/>
      </rPr>
      <t xml:space="preserve">Liste des pièces </t>
    </r>
    <r>
      <rPr>
        <b/>
        <u/>
        <sz val="22"/>
        <color rgb="FFFF0000"/>
        <rFont val="Tahoma"/>
        <family val="2"/>
      </rPr>
      <t xml:space="preserve">obligatoires </t>
    </r>
    <r>
      <rPr>
        <b/>
        <sz val="22"/>
        <color rgb="FFFFFFFF"/>
        <rFont val="Tahoma"/>
        <family val="2"/>
      </rPr>
      <t>à joindre</t>
    </r>
  </si>
  <si>
    <t xml:space="preserve"> 1/ Composition du Conseil d’Administration de l’année en cours (nom, prénom, coordonnées et  fonctions dans l’association). </t>
  </si>
  <si>
    <r>
      <t xml:space="preserve"> 2/ </t>
    </r>
    <r>
      <rPr>
        <sz val="12"/>
        <rFont val="Tahoma"/>
        <family val="2"/>
      </rPr>
      <t>Rapport moral et/ou rapport d’activité et rapport financier</t>
    </r>
  </si>
  <si>
    <t xml:space="preserve"> 3/ Compte-rendu de la dernière Assemblée Générale – Date de la dernière AG :     </t>
  </si>
  <si>
    <t>4/ Charte des associations soutenues par la Ville d'Eybens, si pas encore signée par le/la Président.e en exercice</t>
  </si>
  <si>
    <t>5/ Le Contrat d'engagement républicain, si pas encore signé par le/la Président.e en exercice</t>
  </si>
  <si>
    <r>
      <t xml:space="preserve"> 6/  </t>
    </r>
    <r>
      <rPr>
        <sz val="12"/>
        <rFont val="Tahoma"/>
        <family val="2"/>
      </rPr>
      <t>Statuts de l’association, si modification récente</t>
    </r>
  </si>
  <si>
    <r>
      <t xml:space="preserve"> 7/ </t>
    </r>
    <r>
      <rPr>
        <sz val="12"/>
        <rFont val="Tahoma"/>
        <family val="2"/>
      </rPr>
      <t>Relevé d’Identité Bancaire avec IBAN (</t>
    </r>
    <r>
      <rPr>
        <b/>
        <sz val="12"/>
        <rFont val="Tahoma"/>
        <family val="2"/>
      </rPr>
      <t>obligatoire chaque année</t>
    </r>
    <r>
      <rPr>
        <sz val="12"/>
        <rFont val="Tahoma"/>
        <family val="2"/>
      </rPr>
      <t xml:space="preserve">). </t>
    </r>
  </si>
  <si>
    <r>
      <t xml:space="preserve">8/ </t>
    </r>
    <r>
      <rPr>
        <sz val="12"/>
        <rFont val="Tahoma"/>
        <family val="2"/>
      </rPr>
      <t>État de la trésorerie en fin d’exercice (en caisse, compte bancaire, livret de dépôt, autres avoirs) -</t>
    </r>
    <r>
      <rPr>
        <b/>
        <sz val="12"/>
        <rFont val="Tahoma"/>
        <family val="2"/>
      </rPr>
      <t xml:space="preserve"> (obligatoire chaque année) </t>
    </r>
    <r>
      <rPr>
        <sz val="12"/>
        <rFont val="Tahoma"/>
        <family val="2"/>
      </rPr>
      <t xml:space="preserve">: </t>
    </r>
  </si>
  <si>
    <t xml:space="preserve">  1 -</t>
  </si>
  <si>
    <t xml:space="preserve"> Informations  générales</t>
  </si>
  <si>
    <t>Pour bénéficer d'une subvention, vous devez disposer obligatoirement :</t>
  </si>
  <si>
    <r>
      <rPr>
        <b/>
        <sz val="10"/>
        <rFont val="Arial"/>
        <family val="2"/>
      </rPr>
      <t xml:space="preserve"> </t>
    </r>
    <r>
      <rPr>
        <b/>
        <sz val="10"/>
        <rFont val="Webdings"/>
        <family val="1"/>
        <charset val="2"/>
      </rPr>
      <t>4</t>
    </r>
    <r>
      <rPr>
        <b/>
        <sz val="10"/>
        <rFont val="Arial"/>
        <family val="2"/>
      </rPr>
      <t xml:space="preserve">d'un N° SIRET :  </t>
    </r>
  </si>
  <si>
    <r>
      <rPr>
        <b/>
        <sz val="7"/>
        <rFont val="Arial"/>
        <family val="2"/>
      </rPr>
      <t xml:space="preserve">Obligatoire pour le versement de la subvention. </t>
    </r>
    <r>
      <rPr>
        <i/>
        <sz val="7"/>
        <rFont val="Arial"/>
        <family val="2"/>
      </rPr>
      <t xml:space="preserve">Si vous n’en avez pas, il vous faut le demander à la direction régionale de l’INSEE. Cette démarche est gratuite (annuaire des directions régionales sur </t>
    </r>
    <r>
      <rPr>
        <i/>
        <sz val="7"/>
        <color rgb="FF0000FF"/>
        <rFont val="Arial"/>
        <family val="2"/>
      </rPr>
      <t>http://www.insee.fr</t>
    </r>
    <r>
      <rPr>
        <i/>
        <sz val="7"/>
        <rFont val="Arial"/>
        <family val="2"/>
      </rPr>
      <t>)</t>
    </r>
  </si>
  <si>
    <r>
      <rPr>
        <b/>
        <sz val="10"/>
        <rFont val="Arial"/>
        <family val="2"/>
      </rPr>
      <t xml:space="preserve"> </t>
    </r>
    <r>
      <rPr>
        <b/>
        <sz val="10"/>
        <rFont val="Webdings"/>
        <family val="1"/>
        <charset val="2"/>
      </rPr>
      <t>4</t>
    </r>
    <r>
      <rPr>
        <b/>
        <sz val="10"/>
        <rFont val="Arial"/>
        <family val="2"/>
      </rPr>
      <t xml:space="preserve"> d'un N° RNA ou à défaut, du N° de récipissé en préfecture :</t>
    </r>
  </si>
  <si>
    <t>Le numéro RNA (répertoire national des associations) est attribué à l’occasion des enregistrements de création ou modification en préfecture. Ces références constitueront vos identifiants dans vos relations avec les services administratifs.</t>
  </si>
  <si>
    <t>Nom de l'association</t>
  </si>
  <si>
    <t>Objet de l'association</t>
  </si>
  <si>
    <t>Adresse du siège</t>
  </si>
  <si>
    <t>Téléphone</t>
  </si>
  <si>
    <t>Adresse mail</t>
  </si>
  <si>
    <t>Adresse site internet</t>
  </si>
  <si>
    <t>NOM et Prénom du Président</t>
  </si>
  <si>
    <t xml:space="preserve">Adresse </t>
  </si>
  <si>
    <r>
      <rPr>
        <sz val="10"/>
        <rFont val="Tahoma"/>
        <family val="2"/>
      </rPr>
      <t xml:space="preserve">Tél </t>
    </r>
    <r>
      <rPr>
        <b/>
        <sz val="8"/>
        <rFont val="Tahoma"/>
        <family val="2"/>
      </rPr>
      <t>(journée et domicile)</t>
    </r>
  </si>
  <si>
    <t>NOM et Prénom du Trésorier</t>
  </si>
  <si>
    <t>NOM et Prénom du Secrétaire</t>
  </si>
  <si>
    <t xml:space="preserve"> 2 -</t>
  </si>
  <si>
    <t xml:space="preserve">    Données associatives</t>
  </si>
  <si>
    <t xml:space="preserve">Nombre de bénéficiaires en date du : </t>
  </si>
  <si>
    <t>-18 ans</t>
  </si>
  <si>
    <t>19- 60 ans</t>
  </si>
  <si>
    <t>+ 60 ans</t>
  </si>
  <si>
    <t>TOTAL</t>
  </si>
  <si>
    <t>Eybinois</t>
  </si>
  <si>
    <t>Extérieurs</t>
  </si>
  <si>
    <t xml:space="preserve">Femmes : </t>
  </si>
  <si>
    <t>Hommes :</t>
  </si>
  <si>
    <t>Précisez l'origine géographique des bénéficiaires/adhérents non-eybinois :</t>
  </si>
  <si>
    <t>Bresson</t>
  </si>
  <si>
    <t>Brié</t>
  </si>
  <si>
    <t>Echirolles</t>
  </si>
  <si>
    <t>Herbeys</t>
  </si>
  <si>
    <t>Gières</t>
  </si>
  <si>
    <t>Poisat</t>
  </si>
  <si>
    <t>SMH</t>
  </si>
  <si>
    <t>Seyssinet</t>
  </si>
  <si>
    <t>Seyssins</t>
  </si>
  <si>
    <t>Vizille</t>
  </si>
  <si>
    <t>Autres :</t>
  </si>
  <si>
    <t>Tarif annuel de l'adhésion :</t>
  </si>
  <si>
    <t xml:space="preserve">Pratiquez-vous des tarifs préférentiels ? </t>
  </si>
  <si>
    <r>
      <rPr>
        <u/>
        <sz val="10"/>
        <rFont val="Tahoma"/>
        <family val="2"/>
      </rPr>
      <t>Si oui</t>
    </r>
    <r>
      <rPr>
        <sz val="10"/>
        <rFont val="Tahoma"/>
        <family val="2"/>
      </rPr>
      <t xml:space="preserve">, selon quels critères (âge, situation sociale, ...) : </t>
    </r>
  </si>
  <si>
    <t>Tarif spécifique Eybinois :</t>
  </si>
  <si>
    <t>Autre :</t>
  </si>
  <si>
    <t>Moyens humains de l'association :</t>
  </si>
  <si>
    <t>Nombre de bénévoles :</t>
  </si>
  <si>
    <t>Nombre d'heures bénévoles :</t>
  </si>
  <si>
    <t>Nombre de salariés :</t>
  </si>
  <si>
    <t>3 -</t>
  </si>
  <si>
    <t>1- Mises à disposition ou locations de salles</t>
  </si>
  <si>
    <t>Salles</t>
  </si>
  <si>
    <t>Ponctuelle/annuelle</t>
  </si>
  <si>
    <t>Fréquence</t>
  </si>
  <si>
    <t>fréquence si ponctuel</t>
  </si>
  <si>
    <t>Modalité de mise à disposition</t>
  </si>
  <si>
    <t>fois/an</t>
  </si>
  <si>
    <t>2- Mises à dispositions diverses (techniciens, transport/manutention, matériels,…)</t>
  </si>
  <si>
    <t xml:space="preserve">Objet(s) de la mise à disposition </t>
  </si>
  <si>
    <t>4 -</t>
  </si>
  <si>
    <t>Si l’exercice de l’association est différent de l’année civile, préciser les dates de début et de fin d’exercice. Le total des charges doit être égal au total des produits.</t>
  </si>
  <si>
    <t>Date de début de l'exercice :</t>
  </si>
  <si>
    <t xml:space="preserve">Date de fin de l'exercice : </t>
  </si>
  <si>
    <t>CHARGES</t>
  </si>
  <si>
    <t xml:space="preserve">Montant </t>
  </si>
  <si>
    <t>PRODUITS</t>
  </si>
  <si>
    <t>Montant</t>
  </si>
  <si>
    <t>CHARGES DIRECTES</t>
  </si>
  <si>
    <t>RESSOURCES DIRECTES</t>
  </si>
  <si>
    <t>60 – Achats</t>
  </si>
  <si>
    <t>70 – Vente de produits finis,  de marchandises, prestations de services</t>
  </si>
  <si>
    <t>Prestations de services</t>
  </si>
  <si>
    <t>Achats matières et fournitures</t>
  </si>
  <si>
    <r>
      <rPr>
        <b/>
        <sz val="10"/>
        <color rgb="FF330099"/>
        <rFont val="Tahoma"/>
        <family val="2"/>
      </rPr>
      <t>74- Subventions d’exploitation</t>
    </r>
    <r>
      <rPr>
        <b/>
        <vertAlign val="superscript"/>
        <sz val="10"/>
        <color rgb="FFFF3300"/>
        <rFont val="Tahoma"/>
        <family val="2"/>
      </rPr>
      <t xml:space="preserve"> (1)</t>
    </r>
  </si>
  <si>
    <t>Autres fournitures</t>
  </si>
  <si>
    <t>Etat  : précisez le(s) ministère(s) sollicité(s) :</t>
  </si>
  <si>
    <t>61 - Services extérieurs</t>
  </si>
  <si>
    <t>Locations</t>
  </si>
  <si>
    <t>Entretien et réparation</t>
  </si>
  <si>
    <t>Assurance</t>
  </si>
  <si>
    <t>Département(s)  :</t>
  </si>
  <si>
    <t xml:space="preserve">Autres </t>
  </si>
  <si>
    <t>- CD 38</t>
  </si>
  <si>
    <t>62 - Autres services extérieurs</t>
  </si>
  <si>
    <t>Autres départements :</t>
  </si>
  <si>
    <t>Rémunérations intermédiaires et honoraires</t>
  </si>
  <si>
    <t>Frais postaux, téléphone, internet</t>
  </si>
  <si>
    <t>Commune(s)  :</t>
  </si>
  <si>
    <t>Déplacements, missions, réception</t>
  </si>
  <si>
    <t>Ville d'Eybens</t>
  </si>
  <si>
    <t>Autres villes :</t>
  </si>
  <si>
    <t>63 - Impôts et taxes</t>
  </si>
  <si>
    <t>Impôts et taxes sur rémunération</t>
  </si>
  <si>
    <t>Autres établissements publics</t>
  </si>
  <si>
    <t>Précisez lesquels :</t>
  </si>
  <si>
    <t>64- Charges de personnel</t>
  </si>
  <si>
    <t xml:space="preserve">Autres privés </t>
  </si>
  <si>
    <t>Rémunération des personnels,</t>
  </si>
  <si>
    <t>Charges sociales</t>
  </si>
  <si>
    <t>Autres charges de personnel</t>
  </si>
  <si>
    <r>
      <rPr>
        <b/>
        <sz val="10"/>
        <color rgb="FF330099"/>
        <rFont val="Arial"/>
        <family val="2"/>
      </rPr>
      <t xml:space="preserve">65- Autres charges de gestion courante – </t>
    </r>
    <r>
      <rPr>
        <b/>
        <i/>
        <sz val="10"/>
        <color rgb="FF330099"/>
        <rFont val="Arial"/>
        <family val="2"/>
      </rPr>
      <t>charges liées à la vie associative</t>
    </r>
  </si>
  <si>
    <t>75 - Autres produits de gestion courante</t>
  </si>
  <si>
    <t>66- Charges financières</t>
  </si>
  <si>
    <t>Dont cotisations, dons manuels ou legs</t>
  </si>
  <si>
    <t>67- Charges exceptionnelles</t>
  </si>
  <si>
    <t>76 - Produits financiers</t>
  </si>
  <si>
    <t>68- Dotations</t>
  </si>
  <si>
    <t>78 - Reprises sur amortissements et provisions</t>
  </si>
  <si>
    <t>TOTAL DES CHARGES</t>
  </si>
  <si>
    <t>TOTAL DES PRODUITS</t>
  </si>
  <si>
    <t>Résultat – Solde créditeur (exédent)</t>
  </si>
  <si>
    <t>Résultat – Solde débiteur (déficit)</t>
  </si>
  <si>
    <t>CONTRIBUTIONS VOLONTAIRES</t>
  </si>
  <si>
    <t>86- Emplois des contributions volontaires en nature</t>
  </si>
  <si>
    <t>87 - Contributions volontaires en nature</t>
  </si>
  <si>
    <t>Secours en nature</t>
  </si>
  <si>
    <t>Bénévolat</t>
  </si>
  <si>
    <t>Mise à disposition gratuite de biens et prestations</t>
  </si>
  <si>
    <t>Prestations en nature</t>
  </si>
  <si>
    <t>Personnel bénévole</t>
  </si>
  <si>
    <t>Dons en nature</t>
  </si>
  <si>
    <t xml:space="preserve">TOTAL </t>
  </si>
  <si>
    <t>(1)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</si>
  <si>
    <t>5 -</t>
  </si>
  <si>
    <t>Le total des charges doit être égal au total des produits.</t>
  </si>
  <si>
    <r>
      <t>6</t>
    </r>
    <r>
      <rPr>
        <b/>
        <sz val="28"/>
        <color rgb="FFFFFFFF"/>
        <rFont val="Tahoma"/>
        <family val="2"/>
      </rPr>
      <t>A1</t>
    </r>
    <r>
      <rPr>
        <b/>
        <sz val="36"/>
        <color rgb="FFFFFFFF"/>
        <rFont val="Tahoma"/>
        <family val="2"/>
      </rPr>
      <t xml:space="preserve"> -</t>
    </r>
  </si>
  <si>
    <t>Intitulé du projet :</t>
  </si>
  <si>
    <t>Montant de la subvention demandée :</t>
  </si>
  <si>
    <t>Personne chargée de la gestion du projet :</t>
  </si>
  <si>
    <t xml:space="preserve">Nom : </t>
  </si>
  <si>
    <t xml:space="preserve">Adresse : </t>
  </si>
  <si>
    <t>Prénom :</t>
  </si>
  <si>
    <t xml:space="preserve">Mail : </t>
  </si>
  <si>
    <t xml:space="preserve">Téléphone : </t>
  </si>
  <si>
    <r>
      <rPr>
        <b/>
        <sz val="10"/>
        <rFont val="Arial"/>
        <family val="2"/>
      </rPr>
      <t>Objectifs et descriptif du projet</t>
    </r>
    <r>
      <rPr>
        <b/>
        <sz val="11"/>
        <rFont val="Arial"/>
        <family val="2"/>
      </rPr>
      <t> </t>
    </r>
    <r>
      <rPr>
        <i/>
        <sz val="9"/>
        <rFont val="Arial"/>
        <family val="2"/>
      </rPr>
      <t>(</t>
    </r>
    <r>
      <rPr>
        <i/>
        <sz val="9"/>
        <color rgb="FF000000"/>
        <rFont val="Arial"/>
        <family val="2"/>
      </rPr>
      <t xml:space="preserve">Présentation de l'action, à quel(s) besoin(s) cela répond ? Qui a identifié ce besoin (association, usager, etc...) ? Modalités) </t>
    </r>
    <r>
      <rPr>
        <sz val="11"/>
        <rFont val="Arial"/>
        <family val="2"/>
      </rPr>
      <t>:</t>
    </r>
  </si>
  <si>
    <t>Public bénéficiaire envisagé :</t>
  </si>
  <si>
    <t>Nombre :</t>
  </si>
  <si>
    <t xml:space="preserve">Type : </t>
  </si>
  <si>
    <t>Lieu de réalisation du projet :</t>
  </si>
  <si>
    <t>Si le projet se déroule hors Eybens, comment comptez-vous valoriser l'aide de la Ville ?</t>
  </si>
  <si>
    <r>
      <rPr>
        <b/>
        <sz val="10"/>
        <color rgb="FF000000"/>
        <rFont val="Tahoma"/>
        <family val="2"/>
      </rPr>
      <t xml:space="preserve">Durée prévue </t>
    </r>
    <r>
      <rPr>
        <i/>
        <sz val="9"/>
        <color rgb="FF000000"/>
        <rFont val="Tahoma"/>
        <family val="2"/>
      </rPr>
      <t>(Date de mise en œuvre, durée, échéancier)</t>
    </r>
    <r>
      <rPr>
        <sz val="10"/>
        <color rgb="FF000000"/>
        <rFont val="Tahoma"/>
        <family val="2"/>
      </rPr>
      <t> :</t>
    </r>
  </si>
  <si>
    <r>
      <rPr>
        <b/>
        <sz val="10"/>
        <color rgb="FF000000"/>
        <rFont val="Tahoma"/>
        <family val="2"/>
      </rPr>
      <t>Méthode d'évaluation</t>
    </r>
    <r>
      <rPr>
        <sz val="10"/>
        <color rgb="FF000000"/>
        <rFont val="Tahoma"/>
        <family val="2"/>
      </rPr>
      <t xml:space="preserve"> </t>
    </r>
    <r>
      <rPr>
        <i/>
        <sz val="9"/>
        <color rgb="FF000000"/>
        <rFont val="Tahoma"/>
        <family val="2"/>
      </rPr>
      <t>(indicateurs quantitatifs et qualitatifs choisis au regard des objectifs) :</t>
    </r>
  </si>
  <si>
    <r>
      <rPr>
        <b/>
        <sz val="10"/>
        <color rgb="FF000000"/>
        <rFont val="Tahoma"/>
        <family val="2"/>
      </rPr>
      <t xml:space="preserve">Moyens nécessaires pour réaliser le projet </t>
    </r>
    <r>
      <rPr>
        <i/>
        <sz val="9"/>
        <color rgb="FF000000"/>
        <rFont val="Tahoma"/>
        <family val="2"/>
      </rPr>
      <t>(logistiques)</t>
    </r>
    <r>
      <rPr>
        <sz val="10"/>
        <color rgb="FF000000"/>
        <rFont val="Tahoma"/>
        <family val="2"/>
      </rPr>
      <t> :</t>
    </r>
  </si>
  <si>
    <t>Nombre d'heures bénévoles envisagées :</t>
  </si>
  <si>
    <t>Partenaires eybinois :</t>
  </si>
  <si>
    <t>Ville :</t>
  </si>
  <si>
    <t>Collectifs d'habitants Eybinois :</t>
  </si>
  <si>
    <t>Association(s)  :</t>
  </si>
  <si>
    <t>Établissements scolaires :</t>
  </si>
  <si>
    <t xml:space="preserve">Autres, non eybinois : </t>
  </si>
  <si>
    <t>Envisagez-vous d'apporter une dimension écologique à votre projet ?</t>
  </si>
  <si>
    <t>Si oui,  laquelle ?</t>
  </si>
  <si>
    <t xml:space="preserve">Envisagez-vous de mettre un place un/des dispositif(s) particulier pour rendre votre projet accessible aux personnes porteuses de handicap ou en situation de fragilité sociale ? </t>
  </si>
  <si>
    <t>Si oui, le(s)quel(s)?</t>
  </si>
  <si>
    <t>6A2 -</t>
  </si>
  <si>
    <t>Budget prévisionnel Projet 1</t>
  </si>
  <si>
    <t>Précsiez lesquels :</t>
  </si>
  <si>
    <r>
      <rPr>
        <b/>
        <sz val="28"/>
        <color rgb="FFFFFFFF"/>
        <rFont val="Tahoma"/>
        <family val="2"/>
      </rPr>
      <t>6A3</t>
    </r>
    <r>
      <rPr>
        <b/>
        <sz val="36"/>
        <color rgb="FFFFFFFF"/>
        <rFont val="Tahoma"/>
        <family val="2"/>
      </rPr>
      <t xml:space="preserve"> -</t>
    </r>
  </si>
  <si>
    <t xml:space="preserve">    Budget réalisé - Projet 1</t>
  </si>
  <si>
    <r>
      <t>6A4</t>
    </r>
    <r>
      <rPr>
        <b/>
        <sz val="36"/>
        <color rgb="FFFFFFFF"/>
        <rFont val="Tahoma"/>
        <family val="2"/>
      </rPr>
      <t xml:space="preserve"> -</t>
    </r>
  </si>
  <si>
    <t>Montant de la subvention attribuée :</t>
  </si>
  <si>
    <r>
      <t>Bilan et évaluation (</t>
    </r>
    <r>
      <rPr>
        <b/>
        <i/>
        <sz val="9"/>
        <color rgb="FF000000"/>
        <rFont val="Tahoma"/>
        <family val="2"/>
      </rPr>
      <t xml:space="preserve">selon les indicateurs choisis, fiche 6A1) </t>
    </r>
    <r>
      <rPr>
        <b/>
        <sz val="10"/>
        <rFont val="Tahoma"/>
        <family val="2"/>
      </rPr>
      <t>:</t>
    </r>
  </si>
  <si>
    <t>Objectifs atteints ?</t>
  </si>
  <si>
    <t>Public bénéficiaire  :</t>
  </si>
  <si>
    <t>Si le projet s'est déroulé hors Eybens, de quelle manière avez-vous valorisé l'aide de la Ville ?</t>
  </si>
  <si>
    <r>
      <t xml:space="preserve">Durée </t>
    </r>
    <r>
      <rPr>
        <i/>
        <sz val="9"/>
        <color rgb="FF000000"/>
        <rFont val="Tahoma"/>
        <family val="2"/>
      </rPr>
      <t>(Date et planning de mise en œuvre, durée)</t>
    </r>
    <r>
      <rPr>
        <sz val="10"/>
        <color rgb="FF000000"/>
        <rFont val="Tahoma"/>
        <family val="2"/>
      </rPr>
      <t> :</t>
    </r>
  </si>
  <si>
    <t>Nombre d'heures bénévoles réalisées :</t>
  </si>
  <si>
    <t>Avez-vous apporté une dimension écologique à votre projet ?</t>
  </si>
  <si>
    <t xml:space="preserve">Si oui,  laquelle ? </t>
  </si>
  <si>
    <t xml:space="preserve">Avez-vous mis un place un/des dispositif(s) particulier(s) pour rendre votre projet accessible aux personnes porteuses de handicap ou en situation de fragilité sociale ? </t>
  </si>
  <si>
    <t>6B1 -</t>
  </si>
  <si>
    <r>
      <rPr>
        <b/>
        <sz val="36"/>
        <color rgb="FFFFFFFF"/>
        <rFont val="Tahoma"/>
        <family val="2"/>
      </rPr>
      <t>6</t>
    </r>
    <r>
      <rPr>
        <b/>
        <sz val="28"/>
        <color rgb="FFFFFFFF"/>
        <rFont val="Tahoma"/>
        <family val="2"/>
      </rPr>
      <t>B2</t>
    </r>
    <r>
      <rPr>
        <b/>
        <sz val="36"/>
        <color rgb="FFFFFFFF"/>
        <rFont val="Tahoma"/>
        <family val="2"/>
      </rPr>
      <t xml:space="preserve"> -</t>
    </r>
  </si>
  <si>
    <t>Budget prévisionnel - Projet 2</t>
  </si>
  <si>
    <t>6B4 -</t>
  </si>
  <si>
    <t xml:space="preserve">    Budget réalisé - Projet 2</t>
  </si>
  <si>
    <r>
      <t>6B3</t>
    </r>
    <r>
      <rPr>
        <b/>
        <sz val="36"/>
        <color rgb="FFFFFFFF"/>
        <rFont val="Tahoma"/>
        <family val="2"/>
      </rPr>
      <t xml:space="preserve"> -</t>
    </r>
  </si>
  <si>
    <t>BILAN - Projet 2</t>
  </si>
  <si>
    <r>
      <t>Bilan et évaluation (</t>
    </r>
    <r>
      <rPr>
        <b/>
        <i/>
        <sz val="9"/>
        <color rgb="FF000000"/>
        <rFont val="Tahoma"/>
        <family val="2"/>
      </rPr>
      <t xml:space="preserve">selon les indicateurs choisis, fiche 6B1) </t>
    </r>
    <r>
      <rPr>
        <b/>
        <sz val="10"/>
        <rFont val="Tahoma"/>
        <family val="2"/>
      </rPr>
      <t>:</t>
    </r>
  </si>
  <si>
    <r>
      <t>6</t>
    </r>
    <r>
      <rPr>
        <b/>
        <sz val="28"/>
        <color rgb="FFFFFFFF"/>
        <rFont val="Tahoma"/>
        <family val="2"/>
      </rPr>
      <t>C1</t>
    </r>
    <r>
      <rPr>
        <b/>
        <sz val="36"/>
        <color rgb="FFFFFFFF"/>
        <rFont val="Tahoma"/>
        <family val="2"/>
      </rPr>
      <t xml:space="preserve"> -</t>
    </r>
  </si>
  <si>
    <r>
      <t>6</t>
    </r>
    <r>
      <rPr>
        <b/>
        <sz val="28"/>
        <color rgb="FFFFFFFF"/>
        <rFont val="Tahoma"/>
        <family val="2"/>
      </rPr>
      <t>C2</t>
    </r>
    <r>
      <rPr>
        <b/>
        <sz val="36"/>
        <color rgb="FFFFFFFF"/>
        <rFont val="Tahoma"/>
        <family val="2"/>
      </rPr>
      <t xml:space="preserve"> -</t>
    </r>
  </si>
  <si>
    <t>Budget prévisionnel - Projet 3</t>
  </si>
  <si>
    <r>
      <t>6C3</t>
    </r>
    <r>
      <rPr>
        <b/>
        <sz val="36"/>
        <color rgb="FFFFFFFF"/>
        <rFont val="Tahoma"/>
        <family val="2"/>
      </rPr>
      <t xml:space="preserve"> -</t>
    </r>
  </si>
  <si>
    <t>BILAN Projet 3</t>
  </si>
  <si>
    <r>
      <t>Bilan et évaluation (</t>
    </r>
    <r>
      <rPr>
        <b/>
        <i/>
        <sz val="9"/>
        <color rgb="FF000000"/>
        <rFont val="Tahoma"/>
        <family val="2"/>
      </rPr>
      <t xml:space="preserve">selon les indicateurs choisis, fiche 6C1) </t>
    </r>
    <r>
      <rPr>
        <b/>
        <sz val="10"/>
        <rFont val="Tahoma"/>
        <family val="2"/>
      </rPr>
      <t>:</t>
    </r>
  </si>
  <si>
    <t>6C4</t>
  </si>
  <si>
    <t xml:space="preserve">    Budget réalisé - Projet 3</t>
  </si>
  <si>
    <t>SUB FONCTIONNEMENT</t>
  </si>
  <si>
    <t>ADHERENTS</t>
  </si>
  <si>
    <t>A REPORTER DANS LE TABLEAU GENERAL POUR CALCUL DE LA SUB</t>
  </si>
  <si>
    <t>COTATIONS</t>
  </si>
  <si>
    <t>A</t>
  </si>
  <si>
    <t>B</t>
  </si>
  <si>
    <t>C</t>
  </si>
  <si>
    <t>D</t>
  </si>
  <si>
    <t>E</t>
  </si>
  <si>
    <t>% eybinois</t>
  </si>
  <si>
    <t xml:space="preserve">(A) NB d'adhérents </t>
  </si>
  <si>
    <t xml:space="preserve">(B) % EYBINOIS </t>
  </si>
  <si>
    <t>BUDGET réalisé</t>
  </si>
  <si>
    <t>(C ) PAF</t>
  </si>
  <si>
    <t xml:space="preserve">(D) TARIF EYBINOIS </t>
  </si>
  <si>
    <t>Total charges</t>
  </si>
  <si>
    <t>PAF N-1</t>
  </si>
  <si>
    <t xml:space="preserve">(E) Heures bénévoles </t>
  </si>
  <si>
    <t>Total produits</t>
  </si>
  <si>
    <t>Résultat en déficit</t>
  </si>
  <si>
    <t>%</t>
  </si>
  <si>
    <t>Résultat en excédent</t>
  </si>
  <si>
    <t>Total subv eybens</t>
  </si>
  <si>
    <t>Recherche de sub</t>
  </si>
  <si>
    <t>TARIF EYBINOIS</t>
  </si>
  <si>
    <t>Heures bénévoles</t>
  </si>
  <si>
    <t>SUB PROJET 1 / PREVISIONNEL</t>
  </si>
  <si>
    <t>SUB PROJET 1 / REALISE</t>
  </si>
  <si>
    <t>BUDGET Prévisionnel</t>
  </si>
  <si>
    <t>PAF PREV</t>
  </si>
  <si>
    <t xml:space="preserve">PAF </t>
  </si>
  <si>
    <t>impli vie locale</t>
  </si>
  <si>
    <t>PAF</t>
  </si>
  <si>
    <t>Bonus éco et inclus</t>
  </si>
  <si>
    <t>Sub demandée</t>
  </si>
  <si>
    <t>implication vie locale </t>
  </si>
  <si>
    <t>Ville </t>
  </si>
  <si>
    <t>Nom à l'extérieur :</t>
  </si>
  <si>
    <t>Projet à Eybens</t>
  </si>
  <si>
    <t>total</t>
  </si>
  <si>
    <t>BONUS</t>
  </si>
  <si>
    <t>Inclusion</t>
  </si>
  <si>
    <t>Ecologie</t>
  </si>
  <si>
    <t>SUB PROJET 2 / PREVISIONNEL</t>
  </si>
  <si>
    <t>SUB PROJET 2 / REALISE</t>
  </si>
  <si>
    <t>SUB PROJET 3 / PREVISIONNEL</t>
  </si>
  <si>
    <t>SUB PROJET 3 / REALISE</t>
  </si>
  <si>
    <t>Projet 3 – 2026</t>
  </si>
  <si>
    <t>Projet 2 – 2026</t>
  </si>
  <si>
    <t>BILAN Projet 1</t>
  </si>
  <si>
    <t>Projet 1 – 2026</t>
  </si>
  <si>
    <t>Budget prévisionnel 2026</t>
  </si>
  <si>
    <t xml:space="preserve">    Budget réalisé 2025</t>
  </si>
  <si>
    <t>Demande de mises à disposition pour 2025/2026</t>
  </si>
  <si>
    <t>Moyens mis à disposition par la Ville en 2025/26 :</t>
  </si>
  <si>
    <t>Fiche 3 – Demandes de mises à disposition pour 2025-26</t>
  </si>
  <si>
    <t>Fiche 4 – Budget réalisé 2025</t>
  </si>
  <si>
    <t>Fiche 5 – Budget prévisionnel 2026</t>
  </si>
  <si>
    <t>t</t>
  </si>
  <si>
    <t xml:space="preserve">Les subventions de fonctionnement aux associations sont votées durant le même Conseil Municipal que le Budget primitif. Les subventions à projet, elles, sont analysées tout au long de l'année en fonction des éléments transmis et du montant restantde l'enveloppe des subventions à projets. L'équipe municipale sera très attentive aux dossiers de présentation de ces projets, qui devront donner suffisamment d'éléments pour juger d'une attribution et de son montant.  Les attributions et les montants de subventions ne sont pas systématiques. Ainsi, une association pourra recevoir un fort soutien de la Ville concernant un projet sur une année, et une autre association qui n'aura pas eu l'aide escomptée cette année pourra se voir attribuer un soutien fort de la Ville l'année suivante. </t>
  </si>
  <si>
    <t>La Ville  et le CCAS souhaitent  développer avec les associations des relations basées sur l'équité et la transparence autour des aides qu'ils leur accordent (subventions et contributions en nature). Pour collecter et traiter les données nécessaires, la feuille de calcul est l'outil le plus adapté.</t>
  </si>
  <si>
    <t>Celui-ci sera instruit en novembre/décembre par les services puis par les élus dans le cadre d'une commission en janvier. A l'issue de celle-ci, une proposition de subvention dans le cadre du Budget Primitif de la ville sera présenté au Conseil Municipal de février. Après le vote du budget, vous serez avisé par courrier de la décision prise par la Municipalité, ainsi que des modalités de versement.</t>
  </si>
  <si>
    <t xml:space="preserve">Pour les subventions à projet : les élus prendront connaissance des projets, les analysereont et pourront  affecterer des montants, ces derniers seront versés en une fois ou en deux fois soit un tiers après le vote du Conseil Municipale et deux tiers après réception de bilan du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</si>
</sst>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40C];[Red]\-#,##0.00\ [$€-40C]"/>
    <numFmt numFmtId="165" formatCode="#,##0\ [$€-40C];\-#,##0\ [$€-40C]"/>
    <numFmt numFmtId="166" formatCode="dd/mm/yy"/>
    <numFmt numFmtId="167" formatCode="&quot;VRAI&quot;;&quot;VRAI&quot;;&quot;FAUX&quot;"/>
  </numFmts>
  <fonts count="103" x14ac:knownFonts="1">
    <font>
      <sz val="10"/>
      <name val="Arial"/>
      <family val="2"/>
    </font>
    <font>
      <u/>
      <sz val="10"/>
      <name val="Mangal"/>
      <family val="2"/>
    </font>
    <font>
      <sz val="10"/>
      <name val="Mangal"/>
      <family val="2"/>
    </font>
    <font>
      <sz val="10"/>
      <name val="Calibri"/>
      <family val="2"/>
    </font>
    <font>
      <b/>
      <sz val="22"/>
      <color rgb="FFFFFFFF"/>
      <name val="Calibri"/>
      <family val="2"/>
    </font>
    <font>
      <b/>
      <sz val="10"/>
      <name val="Calibri"/>
      <family val="2"/>
    </font>
    <font>
      <b/>
      <sz val="9"/>
      <name val="Calibri"/>
      <family val="2"/>
    </font>
    <font>
      <sz val="11"/>
      <name val="Calibri"/>
      <family val="2"/>
    </font>
    <font>
      <sz val="9"/>
      <color rgb="FFCCCCCC"/>
      <name val="Calibri"/>
      <family val="2"/>
    </font>
    <font>
      <sz val="11"/>
      <color rgb="FF000000"/>
      <name val="Calibri"/>
      <family val="2"/>
    </font>
    <font>
      <b/>
      <sz val="11"/>
      <color rgb="FFFF3333"/>
      <name val="Calibri"/>
      <family val="2"/>
    </font>
    <font>
      <sz val="10"/>
      <color rgb="FFFFFFFF"/>
      <name val="Calibri"/>
      <family val="2"/>
    </font>
    <font>
      <b/>
      <u/>
      <sz val="9"/>
      <name val="Tahoma"/>
      <family val="2"/>
    </font>
    <font>
      <sz val="9"/>
      <color rgb="FF000000"/>
      <name val="Calibri"/>
      <family val="2"/>
    </font>
    <font>
      <b/>
      <sz val="22"/>
      <name val="Calibri"/>
      <family val="2"/>
    </font>
    <font>
      <b/>
      <sz val="11"/>
      <color rgb="FFFFFFFF"/>
      <name val="Calibri"/>
      <family val="2"/>
    </font>
    <font>
      <sz val="11"/>
      <color rgb="FFFFFFFF"/>
      <name val="Calibri"/>
      <family val="2"/>
    </font>
    <font>
      <b/>
      <sz val="11"/>
      <name val="Calibri"/>
      <family val="2"/>
    </font>
    <font>
      <sz val="10"/>
      <name val="Tahoma"/>
      <family val="2"/>
    </font>
    <font>
      <b/>
      <sz val="22"/>
      <color rgb="FFFFFFFF"/>
      <name val="Tahoma"/>
      <family val="2"/>
    </font>
    <font>
      <b/>
      <sz val="10"/>
      <name val="Tahoma"/>
      <family val="2"/>
    </font>
    <font>
      <b/>
      <i/>
      <sz val="6"/>
      <name val="Tahoma"/>
      <family val="2"/>
    </font>
    <font>
      <sz val="12"/>
      <color rgb="FF6600CC"/>
      <name val="Tahoma"/>
      <family val="2"/>
    </font>
    <font>
      <b/>
      <sz val="10"/>
      <color rgb="FF000000"/>
      <name val="Tahoma"/>
      <family val="2"/>
    </font>
    <font>
      <sz val="12"/>
      <name val="Tahoma"/>
      <family val="2"/>
    </font>
    <font>
      <b/>
      <u/>
      <sz val="22"/>
      <color rgb="FFFF0000"/>
      <name val="Tahoma"/>
      <family val="2"/>
    </font>
    <font>
      <sz val="8"/>
      <name val="Tahoma"/>
      <family val="2"/>
    </font>
    <font>
      <b/>
      <sz val="10"/>
      <color rgb="FFFF6600"/>
      <name val="Arial"/>
      <family val="2"/>
    </font>
    <font>
      <b/>
      <sz val="36"/>
      <color rgb="FFFFFFFF"/>
      <name val="Arial"/>
      <family val="2"/>
    </font>
    <font>
      <b/>
      <sz val="22"/>
      <color rgb="FFFFFFFF"/>
      <name val="Arial"/>
      <family val="2"/>
    </font>
    <font>
      <b/>
      <u/>
      <sz val="10"/>
      <color rgb="FFCC0000"/>
      <name val="Arial"/>
      <family val="2"/>
    </font>
    <font>
      <b/>
      <sz val="10"/>
      <name val="Arial"/>
      <family val="2"/>
    </font>
    <font>
      <b/>
      <sz val="10"/>
      <name val="Webdings"/>
      <family val="1"/>
      <charset val="2"/>
    </font>
    <font>
      <sz val="10"/>
      <color rgb="FFFFFFFF"/>
      <name val="Arial"/>
      <family val="2"/>
    </font>
    <font>
      <b/>
      <sz val="7"/>
      <name val="Arial"/>
      <family val="2"/>
    </font>
    <font>
      <i/>
      <sz val="7"/>
      <name val="Arial"/>
      <family val="2"/>
    </font>
    <font>
      <i/>
      <sz val="7"/>
      <color rgb="FF0000FF"/>
      <name val="Arial"/>
      <family val="2"/>
    </font>
    <font>
      <sz val="7"/>
      <name val="Arial"/>
      <family val="2"/>
    </font>
    <font>
      <b/>
      <sz val="12"/>
      <color rgb="FF6600CC"/>
      <name val="Arial"/>
      <family val="2"/>
    </font>
    <font>
      <sz val="12"/>
      <color rgb="FF6600CC"/>
      <name val="Arial"/>
      <family val="2"/>
    </font>
    <font>
      <b/>
      <sz val="12"/>
      <name val="Arial"/>
      <family val="2"/>
    </font>
    <font>
      <sz val="12"/>
      <name val="Arial"/>
      <family val="2"/>
    </font>
    <font>
      <b/>
      <sz val="8"/>
      <name val="Tahoma"/>
      <family val="2"/>
    </font>
    <font>
      <b/>
      <sz val="36"/>
      <color rgb="FFFFFFFF"/>
      <name val="Tahoma"/>
      <family val="2"/>
    </font>
    <font>
      <b/>
      <sz val="10"/>
      <color rgb="FF6600CC"/>
      <name val="Tahoma"/>
      <family val="2"/>
    </font>
    <font>
      <sz val="7"/>
      <name val="Tahoma"/>
      <family val="2"/>
    </font>
    <font>
      <b/>
      <sz val="10"/>
      <color rgb="FFFFFFFF"/>
      <name val="Tahoma"/>
      <family val="2"/>
    </font>
    <font>
      <b/>
      <sz val="10"/>
      <color rgb="FF663399"/>
      <name val="Tahoma"/>
      <family val="2"/>
    </font>
    <font>
      <b/>
      <sz val="9"/>
      <color rgb="FF000000"/>
      <name val="Tahoma"/>
      <family val="2"/>
    </font>
    <font>
      <sz val="8"/>
      <color rgb="FF000000"/>
      <name val="Tahoma"/>
      <family val="2"/>
    </font>
    <font>
      <sz val="10"/>
      <color rgb="FF000000"/>
      <name val="Tahoma"/>
      <family val="2"/>
    </font>
    <font>
      <sz val="10"/>
      <color rgb="FFFFFFFF"/>
      <name val="Tahoma"/>
      <family val="2"/>
    </font>
    <font>
      <u/>
      <sz val="10"/>
      <name val="Tahoma"/>
      <family val="2"/>
    </font>
    <font>
      <sz val="9"/>
      <color rgb="FFFFFFFF"/>
      <name val="Tahoma"/>
      <family val="2"/>
    </font>
    <font>
      <sz val="9"/>
      <name val="Tahoma"/>
      <family val="2"/>
    </font>
    <font>
      <b/>
      <sz val="12"/>
      <color rgb="FF663399"/>
      <name val="Tahoma"/>
      <family val="2"/>
    </font>
    <font>
      <b/>
      <sz val="28"/>
      <color rgb="FFFFFFFF"/>
      <name val="Tahoma"/>
      <family val="2"/>
    </font>
    <font>
      <b/>
      <i/>
      <sz val="10"/>
      <color rgb="FF330066"/>
      <name val="Arial"/>
      <family val="2"/>
    </font>
    <font>
      <b/>
      <i/>
      <sz val="10"/>
      <color rgb="FF330066"/>
      <name val="Tahoma"/>
      <family val="2"/>
    </font>
    <font>
      <i/>
      <sz val="10"/>
      <color rgb="FF330066"/>
      <name val="Tahoma"/>
      <family val="2"/>
    </font>
    <font>
      <b/>
      <sz val="8.5"/>
      <name val="Tahoma"/>
      <family val="2"/>
    </font>
    <font>
      <b/>
      <sz val="8.5"/>
      <color rgb="FF330099"/>
      <name val="Tahoma"/>
      <family val="2"/>
    </font>
    <font>
      <b/>
      <sz val="10"/>
      <color rgb="FF330099"/>
      <name val="Tahoma"/>
      <family val="2"/>
    </font>
    <font>
      <b/>
      <vertAlign val="superscript"/>
      <sz val="10"/>
      <color rgb="FFFF3300"/>
      <name val="Tahoma"/>
      <family val="2"/>
    </font>
    <font>
      <b/>
      <sz val="9"/>
      <name val="Tahoma"/>
      <family val="2"/>
    </font>
    <font>
      <b/>
      <sz val="9"/>
      <color rgb="FF330099"/>
      <name val="Tahoma"/>
      <family val="2"/>
    </font>
    <font>
      <sz val="8.5"/>
      <name val="Tahoma"/>
      <family val="2"/>
    </font>
    <font>
      <b/>
      <sz val="10"/>
      <color rgb="FF330099"/>
      <name val="Arial"/>
      <family val="2"/>
    </font>
    <font>
      <b/>
      <i/>
      <sz val="10"/>
      <color rgb="FF330099"/>
      <name val="Arial"/>
      <family val="2"/>
    </font>
    <font>
      <b/>
      <sz val="12"/>
      <color rgb="FF330099"/>
      <name val="Tahoma"/>
      <family val="2"/>
    </font>
    <font>
      <b/>
      <i/>
      <sz val="10"/>
      <color rgb="FF330099"/>
      <name val="Tahoma"/>
      <family val="2"/>
    </font>
    <font>
      <sz val="8"/>
      <color rgb="FFFF0000"/>
      <name val="Arial"/>
      <family val="2"/>
    </font>
    <font>
      <b/>
      <sz val="10"/>
      <color rgb="FFFF3333"/>
      <name val="Arial"/>
      <family val="2"/>
    </font>
    <font>
      <sz val="10"/>
      <color rgb="FFFF3333"/>
      <name val="Arial"/>
      <family val="2"/>
    </font>
    <font>
      <b/>
      <sz val="10"/>
      <color rgb="FFFF0000"/>
      <name val="Arial"/>
      <family val="2"/>
    </font>
    <font>
      <sz val="10"/>
      <color rgb="FFFF0000"/>
      <name val="Arial"/>
      <family val="2"/>
    </font>
    <font>
      <b/>
      <i/>
      <sz val="10"/>
      <color rgb="FFFF3333"/>
      <name val="Tahoma"/>
      <family val="2"/>
    </font>
    <font>
      <b/>
      <sz val="10"/>
      <color rgb="FF330066"/>
      <name val="Tahoma"/>
      <family val="2"/>
    </font>
    <font>
      <b/>
      <sz val="11"/>
      <name val="Arial"/>
      <family val="2"/>
    </font>
    <font>
      <i/>
      <sz val="9"/>
      <name val="Arial"/>
      <family val="2"/>
    </font>
    <font>
      <i/>
      <sz val="9"/>
      <color rgb="FF000000"/>
      <name val="Arial"/>
      <family val="2"/>
    </font>
    <font>
      <sz val="11"/>
      <name val="Arial"/>
      <family val="2"/>
    </font>
    <font>
      <i/>
      <sz val="10"/>
      <name val="Tahoma"/>
      <family val="2"/>
    </font>
    <font>
      <i/>
      <sz val="9"/>
      <color rgb="FF000000"/>
      <name val="Tahoma"/>
      <family val="2"/>
    </font>
    <font>
      <b/>
      <i/>
      <sz val="10"/>
      <color rgb="FF6600CC"/>
      <name val="Tahoma"/>
      <family val="2"/>
    </font>
    <font>
      <b/>
      <i/>
      <sz val="9"/>
      <color rgb="FF000000"/>
      <name val="Tahoma"/>
      <family val="2"/>
    </font>
    <font>
      <i/>
      <sz val="9"/>
      <name val="Tahoma"/>
      <family val="2"/>
    </font>
    <font>
      <b/>
      <sz val="26"/>
      <color rgb="FFFFFFFF"/>
      <name val="Tahoma"/>
      <family val="2"/>
    </font>
    <font>
      <sz val="11"/>
      <color theme="0"/>
      <name val="Calibri"/>
      <family val="2"/>
    </font>
    <font>
      <b/>
      <sz val="14"/>
      <name val="Tahoma"/>
      <family val="2"/>
    </font>
    <font>
      <b/>
      <sz val="18"/>
      <color rgb="FF006666"/>
      <name val="Arial"/>
      <family val="2"/>
    </font>
    <font>
      <b/>
      <sz val="14"/>
      <color rgb="FF6600CC"/>
      <name val="Arial"/>
      <family val="2"/>
    </font>
    <font>
      <b/>
      <sz val="10"/>
      <color rgb="FF6600CC"/>
      <name val="Arial"/>
      <family val="2"/>
    </font>
    <font>
      <sz val="9"/>
      <color rgb="FFFF0000"/>
      <name val="Arial"/>
      <family val="2"/>
    </font>
    <font>
      <b/>
      <sz val="10"/>
      <color rgb="FFFFFFFF"/>
      <name val="Arial"/>
      <family val="2"/>
    </font>
    <font>
      <sz val="10"/>
      <color rgb="FF000000"/>
      <name val="Arial"/>
      <family val="2"/>
    </font>
    <font>
      <b/>
      <sz val="9"/>
      <color rgb="FF6600CC"/>
      <name val="Arial"/>
      <family val="2"/>
    </font>
    <font>
      <b/>
      <sz val="14"/>
      <color rgb="FF0066CC"/>
      <name val="Arial"/>
      <family val="2"/>
    </font>
    <font>
      <b/>
      <sz val="12"/>
      <color rgb="FF0066CC"/>
      <name val="Arial"/>
      <family val="2"/>
    </font>
    <font>
      <sz val="10"/>
      <color rgb="FF0066CC"/>
      <name val="Arial"/>
      <family val="2"/>
    </font>
    <font>
      <b/>
      <sz val="10"/>
      <color rgb="FF0066CC"/>
      <name val="Arial"/>
      <family val="2"/>
    </font>
    <font>
      <b/>
      <sz val="11"/>
      <color rgb="FF000000"/>
      <name val="Calibri"/>
      <family val="2"/>
    </font>
    <font>
      <b/>
      <sz val="12"/>
      <name val="Tahoma"/>
      <family val="2"/>
    </font>
  </fonts>
  <fills count="24">
    <fill>
      <patternFill patternType="none"/>
    </fill>
    <fill>
      <patternFill patternType="gray125"/>
    </fill>
    <fill>
      <patternFill patternType="solid">
        <fgColor rgb="FF663399"/>
        <bgColor rgb="FF666699"/>
      </patternFill>
    </fill>
    <fill>
      <patternFill patternType="solid">
        <fgColor rgb="FFFFFFFF"/>
        <bgColor rgb="FFFDEFFD"/>
      </patternFill>
    </fill>
    <fill>
      <patternFill patternType="solid">
        <fgColor rgb="FFCC99FF"/>
        <bgColor rgb="FFCC99CC"/>
      </patternFill>
    </fill>
    <fill>
      <patternFill patternType="solid">
        <fgColor rgb="FFE6E6FF"/>
        <bgColor rgb="FFEEEEEE"/>
      </patternFill>
    </fill>
    <fill>
      <patternFill patternType="solid">
        <fgColor rgb="FF9999CC"/>
        <bgColor rgb="FFCC99CC"/>
      </patternFill>
    </fill>
    <fill>
      <patternFill patternType="solid">
        <fgColor rgb="FFEEEEEE"/>
        <bgColor rgb="FFE6E6FF"/>
      </patternFill>
    </fill>
    <fill>
      <patternFill patternType="solid">
        <fgColor rgb="FF808080"/>
        <bgColor rgb="FF666699"/>
      </patternFill>
    </fill>
    <fill>
      <patternFill patternType="solid">
        <fgColor rgb="FFFF3333"/>
        <bgColor rgb="FFFF3300"/>
      </patternFill>
    </fill>
    <fill>
      <patternFill patternType="solid">
        <fgColor rgb="FF9933FF"/>
        <bgColor rgb="FF663399"/>
      </patternFill>
    </fill>
    <fill>
      <patternFill patternType="solid">
        <fgColor rgb="FFFFD320"/>
        <bgColor rgb="FFFFFF00"/>
      </patternFill>
    </fill>
    <fill>
      <patternFill patternType="solid">
        <fgColor rgb="FF99CC66"/>
        <bgColor rgb="FF99CC99"/>
      </patternFill>
    </fill>
    <fill>
      <patternFill patternType="solid">
        <fgColor rgb="FFCFE7F5"/>
        <bgColor rgb="FFDEDCE6"/>
      </patternFill>
    </fill>
    <fill>
      <patternFill patternType="solid">
        <fgColor rgb="FF0000CC"/>
        <bgColor rgb="FF0000FF"/>
      </patternFill>
    </fill>
    <fill>
      <patternFill patternType="solid">
        <fgColor rgb="FFCC99CC"/>
        <bgColor rgb="FFCC99FF"/>
      </patternFill>
    </fill>
    <fill>
      <patternFill patternType="solid">
        <fgColor rgb="FFDEDCE6"/>
        <bgColor rgb="FFE6E6FF"/>
      </patternFill>
    </fill>
    <fill>
      <patternFill patternType="solid">
        <fgColor rgb="FFCCFF99"/>
        <bgColor rgb="FFCFE7F5"/>
      </patternFill>
    </fill>
    <fill>
      <patternFill patternType="solid">
        <fgColor rgb="FFFDEFFD"/>
        <bgColor rgb="FFEEEEEE"/>
      </patternFill>
    </fill>
    <fill>
      <patternFill patternType="solid">
        <fgColor rgb="FF000000"/>
        <bgColor rgb="FF003300"/>
      </patternFill>
    </fill>
    <fill>
      <patternFill patternType="solid">
        <fgColor rgb="FFFFCCFF"/>
        <bgColor rgb="FFDEDCE6"/>
      </patternFill>
    </fill>
    <fill>
      <patternFill patternType="solid">
        <fgColor rgb="FF99CCFF"/>
        <bgColor rgb="FF83CAFF"/>
      </patternFill>
    </fill>
    <fill>
      <patternFill patternType="solid">
        <fgColor rgb="FFCCCCCC"/>
        <bgColor rgb="FFDEDCE6"/>
      </patternFill>
    </fill>
    <fill>
      <patternFill patternType="solid">
        <fgColor rgb="FFFFFF00"/>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hair">
        <color rgb="FFFFFFFF"/>
      </left>
      <right style="hair">
        <color rgb="FFFFFFFF"/>
      </right>
      <top style="hair">
        <color rgb="FFFFFFFF"/>
      </top>
      <bottom style="hair">
        <color rgb="FFFFFFFF"/>
      </bottom>
      <diagonal/>
    </border>
    <border>
      <left style="hair">
        <color auto="1"/>
      </left>
      <right style="hair">
        <color auto="1"/>
      </right>
      <top style="hair">
        <color auto="1"/>
      </top>
      <bottom style="hair">
        <color auto="1"/>
      </bottom>
      <diagonal/>
    </border>
    <border>
      <left style="hair">
        <color rgb="FFFFFFFF"/>
      </left>
      <right style="hair">
        <color auto="1"/>
      </right>
      <top style="hair">
        <color rgb="FFFFFFFF"/>
      </top>
      <bottom style="hair">
        <color auto="1"/>
      </bottom>
      <diagonal/>
    </border>
    <border>
      <left/>
      <right/>
      <top/>
      <bottom style="thin">
        <color rgb="FF6600CC"/>
      </bottom>
      <diagonal/>
    </border>
    <border>
      <left style="hair">
        <color rgb="FF6600CC"/>
      </left>
      <right style="hair">
        <color rgb="FF6600CC"/>
      </right>
      <top style="hair">
        <color rgb="FF6600CC"/>
      </top>
      <bottom style="hair">
        <color rgb="FF6600CC"/>
      </bottom>
      <diagonal/>
    </border>
    <border>
      <left style="thin">
        <color rgb="FF6600CC"/>
      </left>
      <right/>
      <top/>
      <bottom/>
      <diagonal/>
    </border>
    <border>
      <left/>
      <right/>
      <top style="thin">
        <color rgb="FF6600CC"/>
      </top>
      <bottom/>
      <diagonal/>
    </border>
    <border>
      <left style="thin">
        <color rgb="FF660066"/>
      </left>
      <right style="thin">
        <color rgb="FF660066"/>
      </right>
      <top style="thin">
        <color rgb="FF660066"/>
      </top>
      <bottom style="thin">
        <color rgb="FF660066"/>
      </bottom>
      <diagonal/>
    </border>
    <border>
      <left style="thin">
        <color rgb="FF660066"/>
      </left>
      <right style="thin">
        <color rgb="FFFFFFFF"/>
      </right>
      <top style="thin">
        <color rgb="FFFFFFFF"/>
      </top>
      <bottom style="thin">
        <color rgb="FFFFFFFF"/>
      </bottom>
      <diagonal/>
    </border>
    <border>
      <left style="thin">
        <color rgb="FFFFFFFF"/>
      </left>
      <right style="thin">
        <color rgb="FFFFFFFF"/>
      </right>
      <top style="thin">
        <color rgb="FF660066"/>
      </top>
      <bottom style="thin">
        <color rgb="FFFFFFFF"/>
      </bottom>
      <diagonal/>
    </border>
    <border>
      <left style="thin">
        <color rgb="FF660066"/>
      </left>
      <right/>
      <top style="thin">
        <color rgb="FF660066"/>
      </top>
      <bottom style="thin">
        <color rgb="FF660066"/>
      </bottom>
      <diagonal/>
    </border>
    <border>
      <left/>
      <right style="thin">
        <color rgb="FF660066"/>
      </right>
      <top style="thin">
        <color rgb="FF660066"/>
      </top>
      <bottom style="thin">
        <color rgb="FF660066"/>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hair">
        <color rgb="FFFFFFFF"/>
      </left>
      <right/>
      <top style="hair">
        <color rgb="FFFFFFFF"/>
      </top>
      <bottom style="hair">
        <color rgb="FFFFFFFF"/>
      </bottom>
      <diagonal/>
    </border>
    <border>
      <left/>
      <right/>
      <top style="hair">
        <color rgb="FFFFFFFF"/>
      </top>
      <bottom style="hair">
        <color rgb="FFFFFFFF"/>
      </bottom>
      <diagonal/>
    </border>
    <border>
      <left/>
      <right style="hair">
        <color rgb="FFFFFFFF"/>
      </right>
      <top style="hair">
        <color rgb="FFFFFFFF"/>
      </top>
      <bottom style="hair">
        <color rgb="FFFFFFFF"/>
      </bottom>
      <diagonal/>
    </border>
  </borders>
  <cellStyleXfs count="5">
    <xf numFmtId="0" fontId="0" fillId="0" borderId="0"/>
    <xf numFmtId="0" fontId="1" fillId="0" borderId="0" applyBorder="0" applyAlignment="0" applyProtection="0"/>
    <xf numFmtId="164" fontId="1" fillId="0" borderId="0" applyBorder="0" applyAlignment="0" applyProtection="0"/>
    <xf numFmtId="0" fontId="2" fillId="0" borderId="0" applyBorder="0" applyProtection="0">
      <alignment horizontal="center"/>
    </xf>
    <xf numFmtId="0" fontId="2" fillId="0" borderId="0" applyBorder="0" applyProtection="0">
      <alignment horizontal="center" textRotation="90"/>
    </xf>
  </cellStyleXfs>
  <cellXfs count="330">
    <xf numFmtId="0" fontId="0" fillId="0" borderId="0" xfId="0"/>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justify" vertical="center" wrapText="1"/>
      <protection hidden="1"/>
    </xf>
    <xf numFmtId="0" fontId="3" fillId="0" borderId="2" xfId="0" applyFont="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3" fillId="0" borderId="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1" fillId="3" borderId="2"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3" fillId="5" borderId="2" xfId="0" applyFont="1" applyFill="1" applyBorder="1" applyAlignment="1" applyProtection="1">
      <alignment horizontal="left" vertical="center" wrapText="1"/>
      <protection hidden="1"/>
    </xf>
    <xf numFmtId="0" fontId="7" fillId="3" borderId="2" xfId="0" applyFont="1" applyFill="1" applyBorder="1" applyAlignment="1" applyProtection="1">
      <alignment horizontal="left" vertical="center" wrapText="1"/>
      <protection hidden="1"/>
    </xf>
    <xf numFmtId="0" fontId="3" fillId="6" borderId="2" xfId="0" applyFont="1" applyFill="1" applyBorder="1" applyAlignment="1" applyProtection="1">
      <alignment horizontal="left" vertical="center" wrapText="1"/>
      <protection hidden="1"/>
    </xf>
    <xf numFmtId="0" fontId="3" fillId="7" borderId="3" xfId="0" applyFont="1" applyFill="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3" borderId="2" xfId="0" applyFont="1" applyFill="1" applyBorder="1" applyAlignment="1" applyProtection="1">
      <alignment horizontal="right" vertical="center" wrapText="1"/>
      <protection hidden="1"/>
    </xf>
    <xf numFmtId="0" fontId="3" fillId="3" borderId="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hidden="1"/>
    </xf>
    <xf numFmtId="0" fontId="13" fillId="3" borderId="0" xfId="0" applyFont="1" applyFill="1" applyAlignment="1">
      <alignment horizontal="justify"/>
    </xf>
    <xf numFmtId="0" fontId="7" fillId="0" borderId="0" xfId="0" applyFont="1"/>
    <xf numFmtId="49" fontId="15" fillId="3" borderId="2" xfId="0" applyNumberFormat="1" applyFont="1" applyFill="1" applyBorder="1" applyAlignment="1" applyProtection="1">
      <alignment horizontal="center" vertical="center" wrapText="1"/>
      <protection hidden="1"/>
    </xf>
    <xf numFmtId="0" fontId="15" fillId="8" borderId="3"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hidden="1"/>
    </xf>
    <xf numFmtId="0" fontId="20" fillId="3" borderId="0" xfId="0" applyFont="1" applyFill="1" applyAlignment="1" applyProtection="1">
      <alignment horizontal="center" vertical="center"/>
      <protection hidden="1"/>
    </xf>
    <xf numFmtId="0" fontId="18" fillId="3" borderId="1" xfId="0" applyFont="1" applyFill="1" applyBorder="1" applyAlignment="1" applyProtection="1">
      <alignment horizontal="left" vertical="center" wrapText="1"/>
      <protection hidden="1"/>
    </xf>
    <xf numFmtId="0" fontId="18" fillId="3" borderId="0" xfId="0" applyFont="1" applyFill="1" applyAlignment="1" applyProtection="1">
      <alignment vertical="center"/>
      <protection hidden="1"/>
    </xf>
    <xf numFmtId="0" fontId="18" fillId="3" borderId="0" xfId="0" applyFont="1" applyFill="1" applyProtection="1">
      <protection hidden="1"/>
    </xf>
    <xf numFmtId="0" fontId="22" fillId="3" borderId="5" xfId="0" applyFont="1" applyFill="1" applyBorder="1" applyAlignment="1" applyProtection="1">
      <alignment horizontal="left" vertical="center" wrapText="1"/>
      <protection hidden="1"/>
    </xf>
    <xf numFmtId="0" fontId="18" fillId="0" borderId="5" xfId="0" applyFont="1" applyBorder="1" applyAlignment="1" applyProtection="1">
      <alignment horizontal="left" vertical="center" wrapText="1"/>
      <protection hidden="1"/>
    </xf>
    <xf numFmtId="0" fontId="23" fillId="3" borderId="6" xfId="0" applyFont="1" applyFill="1" applyBorder="1" applyAlignment="1" applyProtection="1">
      <alignment horizontal="center" vertical="center" wrapText="1"/>
      <protection hidden="1"/>
    </xf>
    <xf numFmtId="0" fontId="20" fillId="3" borderId="6" xfId="0" applyFont="1" applyFill="1" applyBorder="1" applyAlignment="1" applyProtection="1">
      <alignment horizontal="center" vertical="center" wrapText="1"/>
      <protection hidden="1"/>
    </xf>
    <xf numFmtId="0" fontId="20" fillId="0" borderId="6" xfId="0" applyFont="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0" fontId="18" fillId="5"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hidden="1"/>
    </xf>
    <xf numFmtId="0" fontId="24" fillId="3" borderId="8" xfId="0" applyFont="1" applyFill="1" applyBorder="1" applyAlignment="1" applyProtection="1">
      <alignment horizontal="left" vertical="center" wrapText="1"/>
      <protection hidden="1"/>
    </xf>
    <xf numFmtId="0" fontId="18" fillId="0" borderId="8" xfId="0" applyFont="1" applyBorder="1" applyAlignment="1" applyProtection="1">
      <alignment horizontal="left" vertical="center" wrapText="1"/>
      <protection hidden="1"/>
    </xf>
    <xf numFmtId="0" fontId="18" fillId="3" borderId="0" xfId="0" applyFont="1" applyFill="1" applyAlignment="1" applyProtection="1">
      <alignment horizontal="right" vertical="center" wrapText="1"/>
      <protection hidden="1"/>
    </xf>
    <xf numFmtId="0" fontId="18" fillId="5" borderId="0" xfId="0" applyFont="1" applyFill="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hidden="1"/>
    </xf>
    <xf numFmtId="0" fontId="0" fillId="0" borderId="1" xfId="0" applyBorder="1" applyAlignment="1">
      <alignment horizontal="left" vertical="center" wrapText="1"/>
    </xf>
    <xf numFmtId="49" fontId="28" fillId="2" borderId="1" xfId="0" applyNumberFormat="1" applyFont="1" applyFill="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31" fillId="0" borderId="1" xfId="0" applyFont="1" applyBorder="1" applyAlignment="1" applyProtection="1">
      <alignment horizontal="left" vertical="center" wrapText="1"/>
      <protection hidden="1"/>
    </xf>
    <xf numFmtId="0" fontId="0" fillId="0" borderId="1" xfId="0" applyBorder="1" applyAlignment="1" applyProtection="1">
      <alignment horizontal="left" vertical="top" wrapText="1"/>
      <protection hidden="1"/>
    </xf>
    <xf numFmtId="0" fontId="0" fillId="0" borderId="1" xfId="0" applyBorder="1" applyAlignment="1">
      <alignment horizontal="left" vertical="top" wrapText="1"/>
    </xf>
    <xf numFmtId="0" fontId="0" fillId="6" borderId="1" xfId="0"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hidden="1"/>
    </xf>
    <xf numFmtId="0" fontId="39"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wrapText="1"/>
      <protection hidden="1"/>
    </xf>
    <xf numFmtId="0" fontId="41" fillId="0" borderId="1" xfId="0" applyFont="1" applyBorder="1" applyAlignment="1" applyProtection="1">
      <alignment horizontal="left" vertical="center" wrapText="1"/>
      <protection hidden="1"/>
    </xf>
    <xf numFmtId="0" fontId="18" fillId="0" borderId="1" xfId="0" applyFont="1" applyBorder="1" applyAlignment="1">
      <alignment horizontal="left" vertical="center" wrapText="1"/>
    </xf>
    <xf numFmtId="49" fontId="43" fillId="2" borderId="1" xfId="0" applyNumberFormat="1" applyFont="1" applyFill="1" applyBorder="1" applyAlignment="1" applyProtection="1">
      <alignment horizontal="center" vertical="center" wrapText="1"/>
      <protection hidden="1"/>
    </xf>
    <xf numFmtId="0" fontId="45" fillId="0" borderId="1" xfId="0" applyFont="1" applyBorder="1" applyAlignment="1" applyProtection="1">
      <alignment horizontal="left" vertical="top" wrapText="1"/>
      <protection hidden="1"/>
    </xf>
    <xf numFmtId="0" fontId="18" fillId="0" borderId="1" xfId="0" applyFont="1" applyBorder="1" applyAlignment="1" applyProtection="1">
      <alignment horizontal="left" vertical="top" wrapText="1"/>
      <protection hidden="1"/>
    </xf>
    <xf numFmtId="0" fontId="18" fillId="0" borderId="1" xfId="0" applyFont="1" applyBorder="1" applyAlignment="1">
      <alignment horizontal="left" vertical="top" wrapText="1"/>
    </xf>
    <xf numFmtId="0" fontId="18" fillId="0" borderId="10" xfId="0" applyFont="1" applyBorder="1" applyAlignment="1">
      <alignment horizontal="left" vertical="center" wrapText="1"/>
    </xf>
    <xf numFmtId="0" fontId="18" fillId="0" borderId="10" xfId="0" applyFont="1" applyBorder="1" applyAlignment="1">
      <alignment horizontal="left" vertical="top" wrapText="1"/>
    </xf>
    <xf numFmtId="0" fontId="18" fillId="0" borderId="11" xfId="0" applyFont="1" applyBorder="1" applyAlignment="1" applyProtection="1">
      <alignment horizontal="center" vertical="center" wrapText="1"/>
      <protection hidden="1"/>
    </xf>
    <xf numFmtId="0" fontId="18" fillId="0" borderId="11" xfId="0" applyFont="1" applyBorder="1" applyAlignment="1" applyProtection="1">
      <alignment horizontal="left" vertical="center" wrapText="1"/>
      <protection hidden="1"/>
    </xf>
    <xf numFmtId="0" fontId="18" fillId="0" borderId="1" xfId="0" applyFont="1" applyBorder="1" applyAlignment="1" applyProtection="1">
      <alignment horizontal="right" vertical="center" wrapText="1"/>
      <protection hidden="1"/>
    </xf>
    <xf numFmtId="0" fontId="20" fillId="0" borderId="1" xfId="0" applyFont="1" applyBorder="1" applyAlignment="1">
      <alignment horizontal="left" vertical="center" wrapText="1"/>
    </xf>
    <xf numFmtId="0" fontId="26" fillId="0" borderId="9" xfId="0" applyFont="1" applyBorder="1" applyAlignment="1" applyProtection="1">
      <alignment horizontal="center" vertical="center"/>
      <protection hidden="1"/>
    </xf>
    <xf numFmtId="0" fontId="49" fillId="0" borderId="9" xfId="0" applyFont="1" applyBorder="1" applyAlignment="1" applyProtection="1">
      <alignment horizontal="center" vertical="center" wrapText="1"/>
      <protection hidden="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5" borderId="9" xfId="0" applyFont="1" applyFill="1" applyBorder="1" applyAlignment="1" applyProtection="1">
      <alignment horizontal="left" vertical="center" wrapText="1"/>
      <protection locked="0"/>
    </xf>
    <xf numFmtId="0" fontId="50" fillId="0" borderId="10" xfId="0" applyFont="1" applyBorder="1" applyAlignment="1">
      <alignment horizontal="left" vertical="center" wrapText="1"/>
    </xf>
    <xf numFmtId="0" fontId="50" fillId="0" borderId="1" xfId="0" applyFont="1" applyBorder="1" applyAlignment="1">
      <alignment horizontal="left" vertical="center" wrapText="1"/>
    </xf>
    <xf numFmtId="0" fontId="50" fillId="0" borderId="11" xfId="0" applyFont="1" applyBorder="1" applyAlignment="1" applyProtection="1">
      <alignment horizontal="left" vertical="center" wrapText="1"/>
      <protection hidden="1"/>
    </xf>
    <xf numFmtId="0" fontId="50" fillId="0" borderId="1" xfId="0" applyFont="1" applyBorder="1" applyAlignment="1" applyProtection="1">
      <alignment horizontal="left" vertical="center" wrapText="1"/>
      <protection hidden="1"/>
    </xf>
    <xf numFmtId="165" fontId="51" fillId="6" borderId="1" xfId="0" applyNumberFormat="1"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2" fillId="0" borderId="0" xfId="0" applyFont="1" applyProtection="1">
      <protection hidden="1"/>
    </xf>
    <xf numFmtId="0" fontId="53" fillId="6" borderId="1" xfId="0" applyFont="1" applyFill="1" applyBorder="1" applyAlignment="1" applyProtection="1">
      <alignment horizontal="center" vertical="center" wrapText="1"/>
      <protection locked="0"/>
    </xf>
    <xf numFmtId="0" fontId="54" fillId="0" borderId="1" xfId="0" applyFont="1" applyBorder="1" applyAlignment="1">
      <alignment horizontal="left" vertical="center" wrapText="1"/>
    </xf>
    <xf numFmtId="0" fontId="54" fillId="0" borderId="1" xfId="0" applyFont="1" applyBorder="1" applyAlignment="1" applyProtection="1">
      <alignment horizontal="left" vertical="center" wrapText="1"/>
      <protection hidden="1"/>
    </xf>
    <xf numFmtId="0" fontId="18" fillId="0" borderId="0" xfId="0" applyFont="1" applyProtection="1">
      <protection hidden="1"/>
    </xf>
    <xf numFmtId="0" fontId="54" fillId="0" borderId="0" xfId="0" applyFont="1" applyProtection="1">
      <protection hidden="1"/>
    </xf>
    <xf numFmtId="0" fontId="24" fillId="0" borderId="1" xfId="0" applyFont="1" applyBorder="1" applyAlignment="1" applyProtection="1">
      <alignment horizontal="left" vertical="center" wrapText="1"/>
      <protection hidden="1"/>
    </xf>
    <xf numFmtId="0" fontId="18" fillId="0" borderId="10" xfId="0" applyFont="1" applyBorder="1" applyAlignment="1" applyProtection="1">
      <alignment horizontal="left" vertical="center" wrapText="1"/>
      <protection hidden="1"/>
    </xf>
    <xf numFmtId="0" fontId="18" fillId="5" borderId="12" xfId="0" applyFont="1" applyFill="1" applyBorder="1" applyAlignment="1" applyProtection="1">
      <alignment horizontal="center" vertical="center" wrapText="1"/>
      <protection locked="0"/>
    </xf>
    <xf numFmtId="0" fontId="18" fillId="0" borderId="13" xfId="0" applyFont="1" applyBorder="1" applyAlignment="1" applyProtection="1">
      <alignment horizontal="left" vertical="center" wrapText="1"/>
      <protection hidden="1"/>
    </xf>
    <xf numFmtId="0" fontId="18" fillId="0" borderId="10" xfId="0" applyFont="1" applyBorder="1" applyAlignment="1" applyProtection="1">
      <alignment horizontal="left" vertical="top" wrapText="1"/>
      <protection hidden="1"/>
    </xf>
    <xf numFmtId="0" fontId="20" fillId="0" borderId="1" xfId="0" applyFont="1" applyBorder="1" applyAlignment="1" applyProtection="1">
      <alignment horizontal="left" vertical="center" wrapText="1"/>
      <protection hidden="1"/>
    </xf>
    <xf numFmtId="0" fontId="18" fillId="0" borderId="1" xfId="0" applyFont="1" applyBorder="1" applyAlignment="1" applyProtection="1">
      <alignment vertical="center" wrapText="1"/>
      <protection hidden="1"/>
    </xf>
    <xf numFmtId="0" fontId="18" fillId="0" borderId="1" xfId="0" applyFont="1" applyBorder="1" applyAlignment="1" applyProtection="1">
      <alignment vertical="center"/>
      <protection hidden="1"/>
    </xf>
    <xf numFmtId="0" fontId="44" fillId="0" borderId="0" xfId="0" applyFont="1" applyAlignment="1" applyProtection="1">
      <alignment horizontal="center" vertical="center"/>
      <protection hidden="1"/>
    </xf>
    <xf numFmtId="0" fontId="58" fillId="0" borderId="1" xfId="0" applyFont="1" applyBorder="1" applyAlignment="1" applyProtection="1">
      <alignment horizontal="right" vertical="center" wrapText="1"/>
      <protection hidden="1"/>
    </xf>
    <xf numFmtId="166" fontId="59" fillId="5" borderId="1" xfId="0" applyNumberFormat="1" applyFont="1" applyFill="1" applyBorder="1" applyAlignment="1" applyProtection="1">
      <alignment vertical="center" wrapText="1"/>
      <protection locked="0"/>
    </xf>
    <xf numFmtId="0" fontId="59" fillId="0" borderId="1" xfId="0" applyFont="1" applyBorder="1" applyAlignment="1" applyProtection="1">
      <alignment horizontal="center" vertical="center" wrapText="1"/>
      <protection hidden="1"/>
    </xf>
    <xf numFmtId="0" fontId="60" fillId="3" borderId="1" xfId="0" applyFont="1" applyFill="1" applyBorder="1" applyAlignment="1" applyProtection="1">
      <alignment horizontal="center" vertical="center" wrapText="1"/>
      <protection hidden="1"/>
    </xf>
    <xf numFmtId="0" fontId="62" fillId="3" borderId="1" xfId="0" applyFont="1" applyFill="1" applyBorder="1" applyAlignment="1" applyProtection="1">
      <alignment vertical="center" wrapText="1"/>
      <protection hidden="1"/>
    </xf>
    <xf numFmtId="0" fontId="62" fillId="5" borderId="1" xfId="0"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hidden="1"/>
    </xf>
    <xf numFmtId="0" fontId="54" fillId="5" borderId="1" xfId="0" applyFont="1" applyFill="1" applyBorder="1" applyAlignment="1" applyProtection="1">
      <alignment vertical="center" wrapText="1"/>
      <protection locked="0"/>
    </xf>
    <xf numFmtId="0" fontId="24" fillId="3" borderId="1" xfId="0" applyFont="1" applyFill="1" applyBorder="1" applyAlignment="1" applyProtection="1">
      <alignment vertical="center" wrapText="1"/>
      <protection hidden="1"/>
    </xf>
    <xf numFmtId="0" fontId="64" fillId="3" borderId="1" xfId="0" applyFont="1" applyFill="1" applyBorder="1" applyAlignment="1" applyProtection="1">
      <alignment vertical="center" wrapText="1"/>
      <protection hidden="1"/>
    </xf>
    <xf numFmtId="0" fontId="54" fillId="3" borderId="1" xfId="0" applyFont="1" applyFill="1" applyBorder="1" applyAlignment="1" applyProtection="1">
      <alignment vertical="center" wrapText="1"/>
      <protection locked="0"/>
    </xf>
    <xf numFmtId="0" fontId="65" fillId="3" borderId="1" xfId="0" applyFont="1" applyFill="1" applyBorder="1" applyAlignment="1" applyProtection="1">
      <alignment vertical="center" wrapText="1"/>
      <protection hidden="1"/>
    </xf>
    <xf numFmtId="0" fontId="64" fillId="5" borderId="1" xfId="0" applyFont="1" applyFill="1" applyBorder="1" applyAlignment="1" applyProtection="1">
      <alignment vertical="center" wrapText="1"/>
      <protection locked="0"/>
    </xf>
    <xf numFmtId="0" fontId="66" fillId="3" borderId="1" xfId="0" applyFont="1" applyFill="1" applyBorder="1" applyAlignment="1" applyProtection="1">
      <alignment vertical="center" wrapText="1"/>
      <protection hidden="1"/>
    </xf>
    <xf numFmtId="0" fontId="67" fillId="3" borderId="1" xfId="0" applyFont="1" applyFill="1" applyBorder="1" applyAlignment="1" applyProtection="1">
      <alignment vertical="center" wrapText="1"/>
      <protection hidden="1"/>
    </xf>
    <xf numFmtId="0" fontId="69" fillId="15" borderId="1" xfId="0" applyFont="1" applyFill="1" applyBorder="1" applyAlignment="1" applyProtection="1">
      <alignment vertical="center" wrapText="1"/>
      <protection hidden="1"/>
    </xf>
    <xf numFmtId="0" fontId="51" fillId="0" borderId="1" xfId="0" applyFont="1" applyBorder="1" applyAlignment="1" applyProtection="1">
      <alignment vertical="center"/>
      <protection hidden="1"/>
    </xf>
    <xf numFmtId="0" fontId="70" fillId="3" borderId="1" xfId="0" applyFont="1" applyFill="1" applyBorder="1" applyAlignment="1" applyProtection="1">
      <alignment horizontal="right" vertical="center" wrapText="1"/>
      <protection hidden="1"/>
    </xf>
    <xf numFmtId="0" fontId="69" fillId="3" borderId="1" xfId="0" applyFont="1" applyFill="1" applyBorder="1" applyAlignment="1" applyProtection="1">
      <alignment horizontal="right" vertical="center" wrapText="1"/>
      <protection hidden="1"/>
    </xf>
    <xf numFmtId="0" fontId="69" fillId="3" borderId="1" xfId="0" applyFont="1" applyFill="1" applyBorder="1" applyAlignment="1" applyProtection="1">
      <alignment vertical="center" wrapText="1"/>
      <protection hidden="1"/>
    </xf>
    <xf numFmtId="0" fontId="18" fillId="3" borderId="1" xfId="0" applyFont="1" applyFill="1" applyBorder="1" applyAlignment="1" applyProtection="1">
      <alignment vertical="center"/>
      <protection hidden="1"/>
    </xf>
    <xf numFmtId="0" fontId="69" fillId="15" borderId="1" xfId="0" applyFont="1" applyFill="1" applyBorder="1" applyAlignment="1" applyProtection="1">
      <alignment horizontal="right" vertical="center" wrapText="1"/>
      <protection hidden="1"/>
    </xf>
    <xf numFmtId="0" fontId="0" fillId="0" borderId="1" xfId="0" applyBorder="1" applyProtection="1">
      <protection hidden="1"/>
    </xf>
    <xf numFmtId="0" fontId="18" fillId="0" borderId="1" xfId="0" applyFont="1" applyBorder="1" applyAlignment="1" applyProtection="1">
      <alignment horizontal="center" vertical="center" wrapText="1"/>
      <protection hidden="1"/>
    </xf>
    <xf numFmtId="0" fontId="20" fillId="0" borderId="1" xfId="0" applyFont="1" applyBorder="1" applyAlignment="1" applyProtection="1">
      <alignment horizontal="right" vertical="center" wrapText="1"/>
      <protection hidden="1"/>
    </xf>
    <xf numFmtId="0" fontId="18" fillId="16" borderId="1" xfId="0"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0" fillId="0" borderId="0" xfId="0" applyAlignment="1" applyProtection="1">
      <alignment wrapText="1"/>
      <protection hidden="1"/>
    </xf>
    <xf numFmtId="0" fontId="18" fillId="3" borderId="1" xfId="0" applyFont="1" applyFill="1" applyBorder="1" applyAlignment="1" applyProtection="1">
      <alignment horizontal="center" vertical="center" wrapText="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82" fillId="0" borderId="1" xfId="0" applyFont="1" applyBorder="1" applyAlignment="1" applyProtection="1">
      <alignment horizontal="left" vertical="center" wrapText="1"/>
      <protection hidden="1"/>
    </xf>
    <xf numFmtId="0" fontId="23" fillId="0" borderId="0" xfId="0" applyFont="1" applyAlignment="1" applyProtection="1">
      <alignment vertical="center"/>
      <protection hidden="1"/>
    </xf>
    <xf numFmtId="0" fontId="23" fillId="3" borderId="0" xfId="0" applyFont="1" applyFill="1" applyAlignment="1" applyProtection="1">
      <alignment vertical="center"/>
      <protection hidden="1"/>
    </xf>
    <xf numFmtId="0" fontId="82" fillId="0" borderId="1" xfId="0" applyFont="1" applyBorder="1" applyAlignment="1" applyProtection="1">
      <alignment horizontal="right" vertical="center" wrapText="1"/>
      <protection hidden="1"/>
    </xf>
    <xf numFmtId="0" fontId="0" fillId="0" borderId="0" xfId="0" applyProtection="1">
      <protection hidden="1"/>
    </xf>
    <xf numFmtId="0" fontId="0" fillId="3" borderId="2" xfId="0" applyFill="1" applyBorder="1" applyProtection="1">
      <protection hidden="1"/>
    </xf>
    <xf numFmtId="0" fontId="84" fillId="0" borderId="1" xfId="0" applyFont="1" applyBorder="1" applyAlignment="1" applyProtection="1">
      <alignment horizontal="left" vertical="center" wrapText="1"/>
      <protection hidden="1"/>
    </xf>
    <xf numFmtId="0" fontId="20" fillId="5" borderId="1" xfId="0" applyFont="1" applyFill="1" applyBorder="1" applyAlignment="1" applyProtection="1">
      <alignment horizontal="left" vertical="center" wrapText="1"/>
      <protection locked="0"/>
    </xf>
    <xf numFmtId="0" fontId="59" fillId="0" borderId="1" xfId="0" applyFont="1" applyBorder="1" applyAlignment="1" applyProtection="1">
      <alignment vertical="center" wrapText="1"/>
      <protection hidden="1"/>
    </xf>
    <xf numFmtId="0" fontId="62" fillId="16" borderId="1" xfId="0" applyFont="1" applyFill="1" applyBorder="1" applyAlignment="1" applyProtection="1">
      <alignment vertical="center" wrapText="1"/>
      <protection locked="0"/>
    </xf>
    <xf numFmtId="0" fontId="54" fillId="16" borderId="1" xfId="0" applyFont="1" applyFill="1" applyBorder="1" applyAlignment="1" applyProtection="1">
      <alignment vertical="center" wrapText="1"/>
      <protection locked="0"/>
    </xf>
    <xf numFmtId="0" fontId="64" fillId="0" borderId="1" xfId="0" applyFont="1" applyBorder="1" applyAlignment="1" applyProtection="1">
      <alignment vertical="center" wrapText="1"/>
      <protection hidden="1"/>
    </xf>
    <xf numFmtId="0" fontId="54" fillId="16" borderId="1" xfId="0" applyFont="1" applyFill="1" applyBorder="1" applyAlignment="1" applyProtection="1">
      <alignment vertical="center" wrapText="1"/>
      <protection hidden="1"/>
    </xf>
    <xf numFmtId="0" fontId="64" fillId="16" borderId="1" xfId="0" applyFont="1" applyFill="1" applyBorder="1" applyAlignment="1" applyProtection="1">
      <alignment vertical="center" wrapText="1"/>
      <protection locked="0"/>
    </xf>
    <xf numFmtId="0" fontId="46" fillId="16" borderId="1" xfId="0" applyFont="1" applyFill="1" applyBorder="1" applyAlignment="1" applyProtection="1">
      <alignment horizontal="left" vertical="center" wrapText="1"/>
      <protection locked="0"/>
    </xf>
    <xf numFmtId="0" fontId="33" fillId="16" borderId="2" xfId="0" applyFont="1" applyFill="1" applyBorder="1" applyProtection="1">
      <protection locked="0"/>
    </xf>
    <xf numFmtId="0" fontId="18" fillId="3" borderId="1" xfId="0" applyFont="1" applyFill="1" applyBorder="1" applyAlignment="1" applyProtection="1">
      <alignment horizontal="center" vertical="center" wrapText="1"/>
      <protection locked="0"/>
    </xf>
    <xf numFmtId="0" fontId="0" fillId="3" borderId="0" xfId="0" applyFill="1" applyProtection="1">
      <protection hidden="1"/>
    </xf>
    <xf numFmtId="0" fontId="33" fillId="6" borderId="2" xfId="0" applyFont="1" applyFill="1" applyBorder="1" applyProtection="1">
      <protection locked="0"/>
    </xf>
    <xf numFmtId="0" fontId="64" fillId="16"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0" fontId="89" fillId="3" borderId="1" xfId="0" applyFont="1" applyFill="1" applyBorder="1" applyAlignment="1" applyProtection="1">
      <alignment horizontal="center" vertical="center" wrapText="1"/>
      <protection hidden="1"/>
    </xf>
    <xf numFmtId="0" fontId="0" fillId="0" borderId="1" xfId="0" applyBorder="1"/>
    <xf numFmtId="0" fontId="91" fillId="0" borderId="1" xfId="0" applyFont="1" applyBorder="1" applyAlignment="1">
      <alignment horizontal="center" vertical="center"/>
    </xf>
    <xf numFmtId="0" fontId="92" fillId="18" borderId="1" xfId="0" applyFont="1" applyFill="1" applyBorder="1"/>
    <xf numFmtId="0" fontId="0" fillId="18" borderId="1" xfId="0" applyFill="1" applyBorder="1"/>
    <xf numFmtId="0" fontId="0" fillId="0" borderId="1" xfId="0" applyBorder="1" applyAlignment="1">
      <alignment horizontal="center"/>
    </xf>
    <xf numFmtId="0" fontId="74" fillId="0" borderId="1" xfId="0" applyFont="1" applyBorder="1" applyAlignment="1" applyProtection="1">
      <alignment horizontal="center" vertical="center"/>
      <protection hidden="1"/>
    </xf>
    <xf numFmtId="0" fontId="95" fillId="0" borderId="1" xfId="0" applyFont="1" applyBorder="1"/>
    <xf numFmtId="0" fontId="92" fillId="18" borderId="1" xfId="0" applyFont="1" applyFill="1" applyBorder="1" applyAlignment="1">
      <alignment horizontal="center"/>
    </xf>
    <xf numFmtId="167" fontId="75" fillId="0" borderId="1" xfId="0" applyNumberFormat="1" applyFont="1" applyBorder="1" applyAlignment="1" applyProtection="1">
      <alignment horizontal="center"/>
      <protection hidden="1"/>
    </xf>
    <xf numFmtId="1" fontId="75" fillId="0" borderId="1" xfId="0" applyNumberFormat="1" applyFont="1" applyBorder="1" applyAlignment="1" applyProtection="1">
      <alignment horizontal="center"/>
      <protection hidden="1"/>
    </xf>
    <xf numFmtId="0" fontId="75" fillId="0" borderId="1" xfId="0" applyFont="1" applyBorder="1" applyAlignment="1" applyProtection="1">
      <alignment horizontal="center"/>
      <protection hidden="1"/>
    </xf>
    <xf numFmtId="0" fontId="92" fillId="20" borderId="1" xfId="0" applyFont="1" applyFill="1" applyBorder="1"/>
    <xf numFmtId="1" fontId="92" fillId="20" borderId="1" xfId="0" applyNumberFormat="1" applyFont="1" applyFill="1" applyBorder="1" applyAlignment="1">
      <alignment horizontal="center"/>
    </xf>
    <xf numFmtId="0" fontId="96" fillId="20" borderId="1" xfId="0" applyFont="1" applyFill="1" applyBorder="1"/>
    <xf numFmtId="167" fontId="0" fillId="0" borderId="1" xfId="0" applyNumberFormat="1" applyBorder="1" applyAlignment="1">
      <alignment horizontal="center"/>
    </xf>
    <xf numFmtId="1" fontId="92" fillId="20" borderId="1" xfId="0" applyNumberFormat="1" applyFont="1" applyFill="1" applyBorder="1"/>
    <xf numFmtId="0" fontId="92" fillId="20" borderId="1" xfId="0" applyFont="1" applyFill="1" applyBorder="1" applyAlignment="1">
      <alignment horizontal="left"/>
    </xf>
    <xf numFmtId="0" fontId="0" fillId="3" borderId="1" xfId="0" applyFill="1" applyBorder="1"/>
    <xf numFmtId="0" fontId="99" fillId="0" borderId="1" xfId="0" applyFont="1" applyBorder="1"/>
    <xf numFmtId="0" fontId="99" fillId="3" borderId="1" xfId="0" applyFont="1" applyFill="1" applyBorder="1"/>
    <xf numFmtId="0" fontId="100" fillId="7" borderId="1" xfId="0" applyFont="1" applyFill="1" applyBorder="1"/>
    <xf numFmtId="0" fontId="99" fillId="7" borderId="1" xfId="0" applyFont="1" applyFill="1" applyBorder="1"/>
    <xf numFmtId="0" fontId="0" fillId="13" borderId="1" xfId="0" applyFill="1" applyBorder="1"/>
    <xf numFmtId="0" fontId="0" fillId="7" borderId="1" xfId="0" applyFill="1" applyBorder="1"/>
    <xf numFmtId="0" fontId="100" fillId="13" borderId="1" xfId="0" applyFont="1" applyFill="1" applyBorder="1"/>
    <xf numFmtId="0" fontId="0" fillId="7" borderId="1" xfId="0" applyFill="1" applyBorder="1" applyAlignment="1">
      <alignment horizontal="center"/>
    </xf>
    <xf numFmtId="1" fontId="100" fillId="21" borderId="1" xfId="0" applyNumberFormat="1" applyFont="1" applyFill="1" applyBorder="1"/>
    <xf numFmtId="0" fontId="100" fillId="21" borderId="1" xfId="0" applyFont="1" applyFill="1" applyBorder="1"/>
    <xf numFmtId="0" fontId="0" fillId="7" borderId="1" xfId="0" applyFill="1" applyBorder="1" applyAlignment="1">
      <alignment horizontal="right"/>
    </xf>
    <xf numFmtId="1" fontId="100" fillId="22" borderId="1" xfId="0" applyNumberFormat="1" applyFont="1" applyFill="1" applyBorder="1"/>
    <xf numFmtId="0" fontId="100" fillId="22" borderId="1" xfId="0" applyFont="1" applyFill="1" applyBorder="1"/>
    <xf numFmtId="167" fontId="0" fillId="7" borderId="1" xfId="0" applyNumberFormat="1" applyFill="1" applyBorder="1" applyAlignment="1">
      <alignment horizontal="center"/>
    </xf>
    <xf numFmtId="0" fontId="100" fillId="0" borderId="1" xfId="0" applyFont="1" applyBorder="1"/>
    <xf numFmtId="0" fontId="100" fillId="3" borderId="1" xfId="0" applyFont="1" applyFill="1" applyBorder="1"/>
    <xf numFmtId="167" fontId="0" fillId="3" borderId="1" xfId="0" applyNumberFormat="1" applyFill="1" applyBorder="1" applyAlignment="1">
      <alignment horizontal="center"/>
    </xf>
    <xf numFmtId="0" fontId="99" fillId="13" borderId="1" xfId="0" applyFont="1" applyFill="1" applyBorder="1"/>
    <xf numFmtId="0" fontId="100" fillId="21" borderId="1" xfId="0" applyFont="1" applyFill="1" applyBorder="1" applyAlignment="1">
      <alignment horizontal="left"/>
    </xf>
    <xf numFmtId="0" fontId="100" fillId="22" borderId="1" xfId="0" applyFont="1" applyFill="1" applyBorder="1" applyAlignment="1">
      <alignment horizontal="left"/>
    </xf>
    <xf numFmtId="0" fontId="18" fillId="7" borderId="1" xfId="0" applyFont="1" applyFill="1" applyBorder="1" applyAlignment="1">
      <alignment horizontal="left" vertical="center" wrapText="1"/>
    </xf>
    <xf numFmtId="0" fontId="100" fillId="13" borderId="1" xfId="0" applyFont="1" applyFill="1" applyBorder="1" applyAlignment="1">
      <alignment horizontal="right"/>
    </xf>
    <xf numFmtId="0" fontId="100" fillId="7" borderId="1" xfId="0" applyFont="1" applyFill="1" applyBorder="1" applyAlignment="1">
      <alignment horizontal="right"/>
    </xf>
    <xf numFmtId="0" fontId="24" fillId="3" borderId="0" xfId="0" applyFont="1" applyFill="1" applyAlignment="1" applyProtection="1">
      <alignment horizontal="left" vertical="center"/>
      <protection hidden="1"/>
    </xf>
    <xf numFmtId="0" fontId="41" fillId="3" borderId="0" xfId="0" applyFont="1" applyFill="1" applyAlignment="1" applyProtection="1">
      <alignment horizontal="left" vertical="center"/>
      <protection hidden="1"/>
    </xf>
    <xf numFmtId="0" fontId="24" fillId="5" borderId="1" xfId="0" applyFont="1" applyFill="1" applyBorder="1" applyAlignment="1" applyProtection="1">
      <alignment horizontal="left" vertical="center" wrapText="1"/>
      <protection locked="0"/>
    </xf>
    <xf numFmtId="0" fontId="41" fillId="3" borderId="0" xfId="0" applyFont="1" applyFill="1" applyAlignment="1" applyProtection="1">
      <alignment vertical="center"/>
      <protection hidden="1"/>
    </xf>
    <xf numFmtId="0" fontId="24" fillId="3" borderId="0" xfId="0" applyFont="1" applyFill="1" applyAlignment="1" applyProtection="1">
      <alignment horizontal="left" vertical="center" wrapText="1"/>
      <protection hidden="1"/>
    </xf>
    <xf numFmtId="0" fontId="24" fillId="3" borderId="0" xfId="0" applyFont="1" applyFill="1" applyAlignment="1" applyProtection="1">
      <alignment horizontal="center" vertical="center" wrapText="1"/>
      <protection hidden="1"/>
    </xf>
    <xf numFmtId="0" fontId="24" fillId="3" borderId="16"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left" vertical="center" wrapText="1"/>
      <protection hidden="1"/>
    </xf>
    <xf numFmtId="0" fontId="10" fillId="3" borderId="2"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right" vertical="center" wrapText="1"/>
      <protection hidden="1"/>
    </xf>
    <xf numFmtId="0" fontId="12" fillId="4" borderId="0" xfId="0" applyFont="1" applyFill="1" applyAlignment="1">
      <alignment horizontal="center" vertical="center"/>
    </xf>
    <xf numFmtId="0" fontId="9" fillId="3" borderId="0" xfId="0" applyFont="1" applyFill="1" applyAlignment="1">
      <alignment horizontal="justify" vertical="center" wrapText="1"/>
    </xf>
    <xf numFmtId="0" fontId="7" fillId="3" borderId="2" xfId="0" applyFont="1" applyFill="1" applyBorder="1" applyAlignment="1" applyProtection="1">
      <alignment horizontal="left" vertical="center" wrapText="1"/>
      <protection hidden="1"/>
    </xf>
    <xf numFmtId="0" fontId="5" fillId="4" borderId="2" xfId="0" applyFont="1" applyFill="1" applyBorder="1" applyAlignment="1" applyProtection="1">
      <alignment horizontal="center" vertical="center" wrapText="1"/>
      <protection hidden="1"/>
    </xf>
    <xf numFmtId="0" fontId="8" fillId="3" borderId="2" xfId="0" applyFont="1" applyFill="1" applyBorder="1" applyAlignment="1">
      <alignment horizontal="center" vertical="center" wrapText="1"/>
    </xf>
    <xf numFmtId="0" fontId="101" fillId="23" borderId="2" xfId="0" applyFont="1" applyFill="1" applyBorder="1" applyAlignment="1" applyProtection="1">
      <alignment horizontal="left" vertical="center" wrapText="1"/>
      <protection hidden="1"/>
    </xf>
    <xf numFmtId="0" fontId="10" fillId="23" borderId="17" xfId="0" applyFont="1" applyFill="1" applyBorder="1" applyAlignment="1" applyProtection="1">
      <alignment horizontal="center" vertical="center" wrapText="1"/>
      <protection hidden="1"/>
    </xf>
    <xf numFmtId="0" fontId="10" fillId="23" borderId="18" xfId="0" applyFont="1" applyFill="1" applyBorder="1" applyAlignment="1" applyProtection="1">
      <alignment horizontal="center" vertical="center" wrapText="1"/>
      <protection hidden="1"/>
    </xf>
    <xf numFmtId="0" fontId="10" fillId="23" borderId="19" xfId="0" applyFont="1" applyFill="1" applyBorder="1" applyAlignment="1" applyProtection="1">
      <alignment horizontal="center" vertical="center" wrapText="1"/>
      <protection hidden="1"/>
    </xf>
    <xf numFmtId="49" fontId="4" fillId="2" borderId="1" xfId="0"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6" fillId="4" borderId="0" xfId="0" applyFont="1" applyFill="1" applyAlignment="1">
      <alignment horizontal="center" vertical="center" wrapText="1"/>
    </xf>
    <xf numFmtId="0" fontId="7" fillId="3" borderId="2" xfId="0" applyFont="1" applyFill="1" applyBorder="1" applyAlignment="1">
      <alignment horizontal="justify" vertical="center" wrapText="1"/>
    </xf>
    <xf numFmtId="0" fontId="3" fillId="3" borderId="0" xfId="0" applyFont="1" applyFill="1" applyAlignment="1" applyProtection="1">
      <alignment horizontal="center" vertical="center" wrapText="1"/>
      <protection hidden="1"/>
    </xf>
    <xf numFmtId="0" fontId="17" fillId="7" borderId="3" xfId="0" applyFont="1" applyFill="1" applyBorder="1" applyAlignment="1" applyProtection="1">
      <alignment horizontal="center" vertical="center" wrapText="1"/>
      <protection hidden="1"/>
    </xf>
    <xf numFmtId="0" fontId="88" fillId="14" borderId="3" xfId="0" applyFont="1" applyFill="1" applyBorder="1" applyAlignment="1" applyProtection="1">
      <alignment horizontal="left" vertical="center" wrapText="1"/>
      <protection hidden="1"/>
    </xf>
    <xf numFmtId="0" fontId="7" fillId="13" borderId="3" xfId="0" applyFont="1" applyFill="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0" fontId="7" fillId="12" borderId="3" xfId="0" applyFont="1" applyFill="1" applyBorder="1" applyAlignment="1" applyProtection="1">
      <alignment horizontal="left" vertical="center" wrapText="1"/>
      <protection hidden="1"/>
    </xf>
    <xf numFmtId="0" fontId="7" fillId="3" borderId="3"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hidden="1"/>
    </xf>
    <xf numFmtId="0" fontId="16" fillId="9" borderId="3" xfId="0" applyFont="1" applyFill="1" applyBorder="1" applyAlignment="1" applyProtection="1">
      <alignment horizontal="left" vertical="center" wrapText="1"/>
      <protection hidden="1"/>
    </xf>
    <xf numFmtId="0" fontId="16" fillId="10" borderId="3" xfId="0" applyFont="1" applyFill="1" applyBorder="1" applyAlignment="1" applyProtection="1">
      <alignment horizontal="left" vertical="center" wrapText="1"/>
      <protection hidden="1"/>
    </xf>
    <xf numFmtId="0" fontId="7" fillId="11" borderId="3" xfId="0" applyFont="1" applyFill="1" applyBorder="1" applyAlignment="1" applyProtection="1">
      <alignment horizontal="left" vertical="center" wrapText="1"/>
      <protection hidden="1"/>
    </xf>
    <xf numFmtId="49" fontId="19" fillId="2" borderId="1" xfId="0" applyNumberFormat="1" applyFont="1" applyFill="1" applyBorder="1" applyAlignment="1" applyProtection="1">
      <alignment horizontal="center" vertical="center" wrapText="1"/>
      <protection hidden="1"/>
    </xf>
    <xf numFmtId="0" fontId="41" fillId="3" borderId="0" xfId="0" applyFont="1" applyFill="1" applyAlignment="1" applyProtection="1">
      <alignment horizontal="left" vertical="center" wrapText="1"/>
      <protection hidden="1"/>
    </xf>
    <xf numFmtId="0" fontId="18" fillId="5" borderId="1"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hidden="1"/>
    </xf>
    <xf numFmtId="0" fontId="18" fillId="3" borderId="8"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locked="0"/>
    </xf>
    <xf numFmtId="0" fontId="18" fillId="3" borderId="1" xfId="0" applyFont="1" applyFill="1" applyBorder="1" applyAlignment="1" applyProtection="1">
      <alignment horizontal="left" vertical="center" wrapText="1"/>
      <protection hidden="1"/>
    </xf>
    <xf numFmtId="0" fontId="24" fillId="3" borderId="14" xfId="0" applyFont="1" applyFill="1" applyBorder="1" applyAlignment="1" applyProtection="1">
      <alignment horizontal="center" vertical="center" wrapText="1"/>
      <protection hidden="1"/>
    </xf>
    <xf numFmtId="0" fontId="24" fillId="3" borderId="16" xfId="0"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hidden="1"/>
    </xf>
    <xf numFmtId="0" fontId="18" fillId="3"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xf numFmtId="0" fontId="20" fillId="3" borderId="0" xfId="0" applyFont="1" applyFill="1" applyAlignment="1" applyProtection="1">
      <alignment horizontal="center" vertical="center" wrapText="1"/>
      <protection hidden="1"/>
    </xf>
    <xf numFmtId="0" fontId="21" fillId="3" borderId="0" xfId="0" applyFont="1" applyFill="1" applyAlignment="1" applyProtection="1">
      <alignment horizontal="center" vertical="center"/>
      <protection hidden="1"/>
    </xf>
    <xf numFmtId="0" fontId="0" fillId="5" borderId="1" xfId="0" applyFill="1" applyBorder="1" applyAlignment="1" applyProtection="1">
      <alignment horizontal="left" vertical="center" wrapText="1"/>
      <protection locked="0"/>
    </xf>
    <xf numFmtId="0" fontId="33" fillId="6" borderId="1" xfId="0" applyFont="1" applyFill="1" applyBorder="1" applyAlignment="1" applyProtection="1">
      <alignment horizontal="left" vertical="center" wrapText="1"/>
      <protection locked="0"/>
    </xf>
    <xf numFmtId="0" fontId="37" fillId="0" borderId="1" xfId="0" applyFont="1" applyBorder="1" applyAlignment="1" applyProtection="1">
      <alignment horizontal="left" vertical="top" wrapText="1"/>
      <protection hidden="1"/>
    </xf>
    <xf numFmtId="0" fontId="29" fillId="2" borderId="1" xfId="0" applyFont="1" applyFill="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4" fillId="0" borderId="1" xfId="0" applyFont="1" applyBorder="1" applyAlignment="1" applyProtection="1">
      <alignment horizontal="left" vertical="top" wrapText="1"/>
      <protection hidden="1"/>
    </xf>
    <xf numFmtId="0" fontId="31" fillId="0" borderId="1" xfId="0" applyFont="1" applyBorder="1" applyAlignment="1" applyProtection="1">
      <alignment horizontal="left" vertical="center" wrapText="1"/>
      <protection hidden="1"/>
    </xf>
    <xf numFmtId="0" fontId="18" fillId="0" borderId="1" xfId="0" applyFont="1" applyBorder="1" applyAlignment="1" applyProtection="1">
      <alignment horizontal="left" vertical="center" wrapText="1"/>
      <protection hidden="1"/>
    </xf>
    <xf numFmtId="0" fontId="51" fillId="6"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54" fillId="5"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hidden="1"/>
    </xf>
    <xf numFmtId="0" fontId="48" fillId="0" borderId="1" xfId="0" applyFont="1" applyBorder="1" applyAlignment="1" applyProtection="1">
      <alignment horizontal="left" vertical="center" wrapText="1"/>
      <protection hidden="1"/>
    </xf>
    <xf numFmtId="0" fontId="50" fillId="5" borderId="1" xfId="0" applyFont="1" applyFill="1" applyBorder="1" applyAlignment="1" applyProtection="1">
      <alignment horizontal="left" vertical="center" wrapText="1"/>
      <protection locked="0"/>
    </xf>
    <xf numFmtId="0" fontId="18" fillId="0" borderId="1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47" fillId="0" borderId="9" xfId="0" applyFont="1" applyBorder="1" applyAlignment="1" applyProtection="1">
      <alignment horizontal="right" vertical="center" wrapText="1"/>
      <protection hidden="1"/>
    </xf>
    <xf numFmtId="0" fontId="44" fillId="0" borderId="9" xfId="0" applyFont="1" applyBorder="1" applyAlignment="1" applyProtection="1">
      <alignment horizontal="center" vertical="center" wrapText="1"/>
      <protection hidden="1"/>
    </xf>
    <xf numFmtId="0" fontId="18" fillId="0" borderId="9" xfId="0" applyFont="1" applyBorder="1" applyAlignment="1" applyProtection="1">
      <alignment horizontal="left" vertical="center" wrapText="1"/>
      <protection hidden="1"/>
    </xf>
    <xf numFmtId="0" fontId="46" fillId="6" borderId="9" xfId="0" applyFont="1" applyFill="1" applyBorder="1" applyAlignment="1" applyProtection="1">
      <alignment horizontal="center" vertical="center" wrapText="1"/>
      <protection locked="0"/>
    </xf>
    <xf numFmtId="0" fontId="44" fillId="3" borderId="9" xfId="0" applyFont="1" applyFill="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hidden="1"/>
    </xf>
    <xf numFmtId="49" fontId="43" fillId="2" borderId="1" xfId="0" applyNumberFormat="1"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wrapText="1"/>
      <protection hidden="1"/>
    </xf>
    <xf numFmtId="0" fontId="44"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0" fontId="18" fillId="5" borderId="9" xfId="0" applyFont="1" applyFill="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hidden="1"/>
    </xf>
    <xf numFmtId="0" fontId="69" fillId="3" borderId="1" xfId="0" applyFont="1" applyFill="1" applyBorder="1" applyAlignment="1" applyProtection="1">
      <alignment horizontal="center" vertical="center" wrapText="1"/>
      <protection hidden="1"/>
    </xf>
    <xf numFmtId="0" fontId="61" fillId="15" borderId="1" xfId="0" applyFont="1" applyFill="1" applyBorder="1" applyAlignment="1" applyProtection="1">
      <alignment horizontal="center" vertical="center" wrapText="1"/>
      <protection hidden="1"/>
    </xf>
    <xf numFmtId="0" fontId="62" fillId="3" borderId="1" xfId="0" applyFont="1" applyFill="1" applyBorder="1" applyAlignment="1" applyProtection="1">
      <alignment horizontal="center" vertical="center" wrapText="1"/>
      <protection hidden="1"/>
    </xf>
    <xf numFmtId="0" fontId="71" fillId="0" borderId="1" xfId="0" applyFont="1" applyBorder="1" applyAlignment="1" applyProtection="1">
      <alignment horizontal="left" vertical="center" wrapText="1"/>
      <protection hidden="1"/>
    </xf>
    <xf numFmtId="49" fontId="56" fillId="2" borderId="1" xfId="0" applyNumberFormat="1" applyFont="1" applyFill="1" applyBorder="1" applyAlignment="1" applyProtection="1">
      <alignment vertical="center" wrapText="1"/>
      <protection hidden="1"/>
    </xf>
    <xf numFmtId="0" fontId="44" fillId="0" borderId="0" xfId="0" applyFont="1" applyAlignment="1" applyProtection="1">
      <alignment horizontal="center" vertical="center"/>
      <protection hidden="1"/>
    </xf>
    <xf numFmtId="0" fontId="57" fillId="0" borderId="1" xfId="0" applyFont="1" applyBorder="1" applyAlignment="1" applyProtection="1">
      <alignment horizontal="left" vertical="center" wrapText="1"/>
      <protection hidden="1"/>
    </xf>
    <xf numFmtId="0" fontId="60" fillId="3" borderId="1" xfId="0" applyFont="1" applyFill="1" applyBorder="1" applyAlignment="1" applyProtection="1">
      <alignment horizontal="center" vertical="center" wrapText="1"/>
      <protection hidden="1"/>
    </xf>
    <xf numFmtId="0" fontId="54" fillId="3" borderId="14" xfId="0" applyFont="1" applyFill="1" applyBorder="1" applyAlignment="1" applyProtection="1">
      <alignment vertical="center" wrapText="1"/>
      <protection locked="0"/>
    </xf>
    <xf numFmtId="0" fontId="54" fillId="3" borderId="16" xfId="0" applyFont="1" applyFill="1" applyBorder="1" applyAlignment="1" applyProtection="1">
      <alignment vertical="center" wrapText="1"/>
      <protection locked="0"/>
    </xf>
    <xf numFmtId="0" fontId="76" fillId="0" borderId="1" xfId="0" applyFont="1" applyBorder="1" applyAlignment="1" applyProtection="1">
      <alignment horizontal="center" vertical="center" wrapText="1"/>
      <protection hidden="1"/>
    </xf>
    <xf numFmtId="49" fontId="56" fillId="2" borderId="1" xfId="0" applyNumberFormat="1" applyFont="1" applyFill="1" applyBorder="1" applyAlignment="1" applyProtection="1">
      <alignment horizontal="center" vertical="center" wrapText="1"/>
      <protection hidden="1"/>
    </xf>
    <xf numFmtId="0" fontId="56" fillId="2" borderId="1" xfId="0" applyFont="1" applyFill="1" applyBorder="1" applyAlignment="1" applyProtection="1">
      <alignment horizontal="center" vertical="center" wrapText="1"/>
      <protection hidden="1"/>
    </xf>
    <xf numFmtId="0" fontId="77" fillId="0" borderId="1" xfId="0" applyFont="1" applyBorder="1" applyAlignment="1" applyProtection="1">
      <alignment horizontal="center" vertical="center" wrapText="1"/>
      <protection hidden="1"/>
    </xf>
    <xf numFmtId="0" fontId="46" fillId="16" borderId="1" xfId="0" applyFont="1" applyFill="1" applyBorder="1" applyAlignment="1" applyProtection="1">
      <alignment horizontal="center" vertical="center" wrapText="1"/>
      <protection locked="0"/>
    </xf>
    <xf numFmtId="0" fontId="18" fillId="16" borderId="1"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hidden="1"/>
    </xf>
    <xf numFmtId="0" fontId="20" fillId="0" borderId="1" xfId="0" applyFont="1" applyBorder="1" applyAlignment="1" applyProtection="1">
      <alignment horizontal="right" vertical="center" wrapText="1"/>
      <protection hidden="1"/>
    </xf>
    <xf numFmtId="0" fontId="31" fillId="3" borderId="0" xfId="0" applyFont="1" applyFill="1" applyAlignment="1" applyProtection="1">
      <alignment horizontal="left" vertical="center" wrapText="1"/>
      <protection hidden="1"/>
    </xf>
    <xf numFmtId="0" fontId="18" fillId="0" borderId="14" xfId="0" applyFont="1" applyBorder="1" applyAlignment="1" applyProtection="1">
      <alignment horizontal="left" vertical="center" wrapText="1"/>
      <protection hidden="1"/>
    </xf>
    <xf numFmtId="0" fontId="18" fillId="0" borderId="15" xfId="0" applyFont="1" applyBorder="1" applyAlignment="1" applyProtection="1">
      <alignment horizontal="left" vertical="center" wrapText="1"/>
      <protection hidden="1"/>
    </xf>
    <xf numFmtId="0" fontId="18" fillId="0" borderId="16" xfId="0" applyFont="1" applyBorder="1" applyAlignment="1" applyProtection="1">
      <alignment horizontal="left" vertical="center" wrapText="1"/>
      <protection hidden="1"/>
    </xf>
    <xf numFmtId="0" fontId="82" fillId="0" borderId="1" xfId="0" applyFont="1" applyBorder="1" applyAlignment="1" applyProtection="1">
      <alignment horizontal="left" vertical="center" wrapText="1"/>
      <protection hidden="1"/>
    </xf>
    <xf numFmtId="0" fontId="82" fillId="16" borderId="1" xfId="0" applyFont="1" applyFill="1" applyBorder="1" applyAlignment="1" applyProtection="1">
      <alignment horizontal="center" vertical="center" wrapText="1"/>
      <protection locked="0"/>
    </xf>
    <xf numFmtId="0" fontId="23" fillId="0" borderId="0" xfId="0" applyFont="1" applyAlignment="1" applyProtection="1">
      <alignment horizontal="left" vertical="center" wrapText="1"/>
      <protection hidden="1"/>
    </xf>
    <xf numFmtId="0" fontId="18" fillId="16" borderId="1"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hidden="1"/>
    </xf>
    <xf numFmtId="0" fontId="84" fillId="0" borderId="1" xfId="0" applyFont="1" applyBorder="1" applyAlignment="1" applyProtection="1">
      <alignment horizontal="center" vertical="center" wrapText="1"/>
      <protection hidden="1"/>
    </xf>
    <xf numFmtId="49" fontId="87" fillId="2" borderId="1" xfId="0" applyNumberFormat="1" applyFont="1" applyFill="1" applyBorder="1" applyAlignment="1" applyProtection="1">
      <alignment vertical="center" wrapText="1"/>
      <protection hidden="1"/>
    </xf>
    <xf numFmtId="0" fontId="20" fillId="3" borderId="1" xfId="0" applyFont="1" applyFill="1" applyBorder="1" applyAlignment="1">
      <alignment horizontal="center" vertical="center" wrapText="1"/>
    </xf>
    <xf numFmtId="0" fontId="0" fillId="0" borderId="0" xfId="0" applyAlignment="1" applyProtection="1">
      <alignment horizontal="center" vertical="center" wrapText="1"/>
      <protection hidden="1"/>
    </xf>
    <xf numFmtId="0" fontId="18" fillId="5" borderId="1" xfId="0" applyFont="1" applyFill="1" applyBorder="1" applyAlignment="1" applyProtection="1">
      <alignment horizontal="center" vertical="top" wrapText="1"/>
      <protection locked="0"/>
    </xf>
    <xf numFmtId="0" fontId="18" fillId="5" borderId="1" xfId="0" applyFont="1" applyFill="1" applyBorder="1" applyAlignment="1" applyProtection="1">
      <alignment horizontal="center" vertical="center" wrapText="1"/>
      <protection hidden="1"/>
    </xf>
    <xf numFmtId="0" fontId="18" fillId="5" borderId="14" xfId="0" applyFont="1" applyFill="1" applyBorder="1" applyAlignment="1" applyProtection="1">
      <alignment horizontal="center" vertical="center" wrapText="1"/>
      <protection locked="0"/>
    </xf>
    <xf numFmtId="0" fontId="18" fillId="5" borderId="15" xfId="0" applyFont="1" applyFill="1" applyBorder="1" applyAlignment="1" applyProtection="1">
      <alignment horizontal="center" vertical="center" wrapText="1"/>
      <protection locked="0"/>
    </xf>
    <xf numFmtId="0" fontId="18" fillId="5" borderId="16" xfId="0" applyFont="1" applyFill="1" applyBorder="1" applyAlignment="1" applyProtection="1">
      <alignment horizontal="center" vertical="center" wrapText="1"/>
      <protection locked="0"/>
    </xf>
    <xf numFmtId="0" fontId="86" fillId="0" borderId="1" xfId="0" applyFont="1" applyBorder="1" applyAlignment="1" applyProtection="1">
      <alignment horizontal="left" vertical="center" wrapText="1"/>
      <protection hidden="1"/>
    </xf>
    <xf numFmtId="0" fontId="82" fillId="5" borderId="1" xfId="0" applyFont="1" applyFill="1" applyBorder="1" applyAlignment="1" applyProtection="1">
      <alignment horizontal="center" vertical="center" wrapText="1"/>
      <protection locked="0"/>
    </xf>
    <xf numFmtId="0" fontId="18" fillId="18" borderId="1" xfId="0" applyFont="1" applyFill="1" applyBorder="1" applyAlignment="1">
      <alignment horizontal="left" vertical="center" wrapText="1"/>
    </xf>
    <xf numFmtId="0" fontId="90" fillId="17" borderId="1" xfId="0" applyFont="1" applyFill="1" applyBorder="1" applyAlignment="1">
      <alignment horizontal="center" vertical="center"/>
    </xf>
    <xf numFmtId="0" fontId="91" fillId="18" borderId="1" xfId="0" applyFont="1" applyFill="1" applyBorder="1" applyAlignment="1">
      <alignment horizontal="center" vertical="center"/>
    </xf>
    <xf numFmtId="0" fontId="93" fillId="0" borderId="14" xfId="0" applyFont="1" applyBorder="1" applyAlignment="1">
      <alignment horizontal="center" vertical="center"/>
    </xf>
    <xf numFmtId="0" fontId="93" fillId="0" borderId="15" xfId="0" applyFont="1" applyBorder="1" applyAlignment="1">
      <alignment horizontal="center" vertical="center"/>
    </xf>
    <xf numFmtId="0" fontId="93" fillId="0" borderId="16" xfId="0" applyFont="1" applyBorder="1" applyAlignment="1">
      <alignment horizontal="center" vertical="center"/>
    </xf>
    <xf numFmtId="0" fontId="94" fillId="19" borderId="1" xfId="0" applyFont="1" applyFill="1" applyBorder="1" applyAlignment="1">
      <alignment horizontal="center" vertical="center"/>
    </xf>
    <xf numFmtId="0" fontId="47" fillId="18" borderId="1" xfId="0" applyFont="1" applyFill="1" applyBorder="1" applyAlignment="1">
      <alignment horizontal="right" vertical="center" wrapText="1"/>
    </xf>
    <xf numFmtId="0" fontId="92" fillId="18" borderId="1" xfId="0" applyFont="1" applyFill="1" applyBorder="1" applyAlignment="1">
      <alignment horizontal="center" vertical="center"/>
    </xf>
    <xf numFmtId="0" fontId="97" fillId="13" borderId="1" xfId="0" applyFont="1" applyFill="1" applyBorder="1" applyAlignment="1">
      <alignment horizontal="center" vertical="center"/>
    </xf>
    <xf numFmtId="0" fontId="97" fillId="7" borderId="1" xfId="0" applyFont="1" applyFill="1" applyBorder="1" applyAlignment="1">
      <alignment horizontal="center" vertical="center"/>
    </xf>
    <xf numFmtId="0" fontId="98" fillId="13" borderId="1" xfId="0" applyFont="1" applyFill="1" applyBorder="1" applyAlignment="1">
      <alignment horizontal="center" vertical="center"/>
    </xf>
    <xf numFmtId="0" fontId="98" fillId="7" borderId="1" xfId="0" applyFont="1" applyFill="1" applyBorder="1" applyAlignment="1">
      <alignment horizontal="center" vertical="center"/>
    </xf>
    <xf numFmtId="0" fontId="18" fillId="13"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00" fillId="13" borderId="14" xfId="0" applyFont="1" applyFill="1" applyBorder="1" applyAlignment="1">
      <alignment horizontal="center"/>
    </xf>
    <xf numFmtId="0" fontId="100" fillId="13" borderId="15" xfId="0" applyFont="1" applyFill="1" applyBorder="1" applyAlignment="1">
      <alignment horizontal="center"/>
    </xf>
    <xf numFmtId="0" fontId="100" fillId="13" borderId="16" xfId="0" applyFont="1" applyFill="1" applyBorder="1" applyAlignment="1">
      <alignment horizontal="center"/>
    </xf>
    <xf numFmtId="0" fontId="100" fillId="13" borderId="1" xfId="0" applyFont="1" applyFill="1" applyBorder="1" applyAlignment="1">
      <alignment horizontal="center" vertical="center"/>
    </xf>
    <xf numFmtId="0" fontId="100" fillId="7" borderId="1" xfId="0" applyFont="1" applyFill="1" applyBorder="1" applyAlignment="1">
      <alignment horizontal="center" vertical="center"/>
    </xf>
    <xf numFmtId="0" fontId="18" fillId="13" borderId="14" xfId="0" applyFont="1" applyFill="1" applyBorder="1" applyAlignment="1">
      <alignment horizontal="left" vertical="center" wrapText="1"/>
    </xf>
    <xf numFmtId="0" fontId="18" fillId="13" borderId="15" xfId="0" applyFont="1" applyFill="1" applyBorder="1" applyAlignment="1">
      <alignment horizontal="left" vertical="center" wrapText="1"/>
    </xf>
    <xf numFmtId="0" fontId="18" fillId="13" borderId="16" xfId="0" applyFont="1" applyFill="1" applyBorder="1" applyAlignment="1">
      <alignment horizontal="left" vertical="center" wrapText="1"/>
    </xf>
    <xf numFmtId="0" fontId="0" fillId="13" borderId="14" xfId="0" applyFill="1" applyBorder="1"/>
    <xf numFmtId="0" fontId="0" fillId="13" borderId="15" xfId="0" applyFill="1" applyBorder="1"/>
    <xf numFmtId="0" fontId="0" fillId="13" borderId="16" xfId="0" applyFill="1" applyBorder="1"/>
    <xf numFmtId="0" fontId="18" fillId="7" borderId="14" xfId="0" applyFont="1" applyFill="1" applyBorder="1" applyAlignment="1">
      <alignment horizontal="left" vertical="center" wrapText="1"/>
    </xf>
    <xf numFmtId="0" fontId="18" fillId="7" borderId="15" xfId="0" applyFont="1" applyFill="1" applyBorder="1" applyAlignment="1">
      <alignment horizontal="left" vertical="center" wrapText="1"/>
    </xf>
    <xf numFmtId="0" fontId="18" fillId="7" borderId="16" xfId="0" applyFont="1" applyFill="1" applyBorder="1" applyAlignment="1">
      <alignment horizontal="left" vertical="center" wrapText="1"/>
    </xf>
  </cellXfs>
  <cellStyles count="5">
    <cellStyle name="En-tête" xfId="3" xr:uid="{00000000-0005-0000-0000-000008000000}"/>
    <cellStyle name="Normal" xfId="0" builtinId="0"/>
    <cellStyle name="Résultat" xfId="1" xr:uid="{00000000-0005-0000-0000-000006000000}"/>
    <cellStyle name="Résultat2" xfId="2" xr:uid="{00000000-0005-0000-0000-000007000000}"/>
    <cellStyle name="Titre1" xfId="4"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5000B"/>
      <rgbColor rgb="FF008000"/>
      <rgbColor rgb="FF000099"/>
      <rgbColor rgb="FF808000"/>
      <rgbColor rgb="FF990099"/>
      <rgbColor rgb="FF006666"/>
      <rgbColor rgb="FFCCCCCC"/>
      <rgbColor rgb="FF808080"/>
      <rgbColor rgb="FF9999CC"/>
      <rgbColor rgb="FF9933FF"/>
      <rgbColor rgb="FFEEEEEE"/>
      <rgbColor rgb="FFCFE7F5"/>
      <rgbColor rgb="FF660066"/>
      <rgbColor rgb="FFFF8080"/>
      <rgbColor rgb="FF0066CC"/>
      <rgbColor rgb="FFDEDCE6"/>
      <rgbColor rgb="FF330099"/>
      <rgbColor rgb="FFFF00FF"/>
      <rgbColor rgb="FFFFFF00"/>
      <rgbColor rgb="FF00FFFF"/>
      <rgbColor rgb="FF6600CC"/>
      <rgbColor rgb="FFCC0000"/>
      <rgbColor rgb="FF008080"/>
      <rgbColor rgb="FF0000CC"/>
      <rgbColor rgb="FF00CCFF"/>
      <rgbColor rgb="FFE6E6FF"/>
      <rgbColor rgb="FFCCFF99"/>
      <rgbColor rgb="FFFDEFFD"/>
      <rgbColor rgb="FF99CCFF"/>
      <rgbColor rgb="FFCC99CC"/>
      <rgbColor rgb="FFCC99FF"/>
      <rgbColor rgb="FFFFCCFF"/>
      <rgbColor rgb="FF3366FF"/>
      <rgbColor rgb="FF83CAFF"/>
      <rgbColor rgb="FF99CC66"/>
      <rgbColor rgb="FFFFD320"/>
      <rgbColor rgb="FFFF9900"/>
      <rgbColor rgb="FFFF6600"/>
      <rgbColor rgb="FF666699"/>
      <rgbColor rgb="FF99CC99"/>
      <rgbColor rgb="FF003366"/>
      <rgbColor rgb="FF339966"/>
      <rgbColor rgb="FF003300"/>
      <rgbColor rgb="FF333300"/>
      <rgbColor rgb="FFFF3300"/>
      <rgbColor rgb="FFFF3333"/>
      <rgbColor rgb="FF663399"/>
      <rgbColor rgb="FF33006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800100</xdr:colOff>
      <xdr:row>22</xdr:row>
      <xdr:rowOff>600075</xdr:rowOff>
    </xdr:to>
    <xdr:sp macro="" textlink="">
      <xdr:nvSpPr>
        <xdr:cNvPr id="1026" name="_x0000_t202" hidden="1">
          <a:extLst>
            <a:ext uri="{FF2B5EF4-FFF2-40B4-BE49-F238E27FC236}">
              <a16:creationId xmlns:a16="http://schemas.microsoft.com/office/drawing/2014/main" id="{10C237D3-546F-41FF-9B5A-9D89DDDA95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228600</xdr:rowOff>
    </xdr:to>
    <xdr:sp macro="" textlink="">
      <xdr:nvSpPr>
        <xdr:cNvPr id="10282" name="_x0000_t202" hidden="1">
          <a:extLst>
            <a:ext uri="{FF2B5EF4-FFF2-40B4-BE49-F238E27FC236}">
              <a16:creationId xmlns:a16="http://schemas.microsoft.com/office/drawing/2014/main" id="{DA6BB4C5-F4C9-408F-B97F-46FD0142CD4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80" name="_x0000_t202" hidden="1">
          <a:extLst>
            <a:ext uri="{FF2B5EF4-FFF2-40B4-BE49-F238E27FC236}">
              <a16:creationId xmlns:a16="http://schemas.microsoft.com/office/drawing/2014/main" id="{48943263-3C83-453F-AA21-87422AF6C4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8" name="_x0000_t202" hidden="1">
          <a:extLst>
            <a:ext uri="{FF2B5EF4-FFF2-40B4-BE49-F238E27FC236}">
              <a16:creationId xmlns:a16="http://schemas.microsoft.com/office/drawing/2014/main" id="{C888CE07-5903-4DB9-A8F4-CA36F98B1BD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6" name="_x0000_t202" hidden="1">
          <a:extLst>
            <a:ext uri="{FF2B5EF4-FFF2-40B4-BE49-F238E27FC236}">
              <a16:creationId xmlns:a16="http://schemas.microsoft.com/office/drawing/2014/main" id="{C0FFFD2F-3CFE-4278-A7ED-6E8C84B7E72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4" name="_x0000_t202" hidden="1">
          <a:extLst>
            <a:ext uri="{FF2B5EF4-FFF2-40B4-BE49-F238E27FC236}">
              <a16:creationId xmlns:a16="http://schemas.microsoft.com/office/drawing/2014/main" id="{F444D82D-C1D8-4863-BBB9-9F5CCBC2B3E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2" name="_x0000_t202" hidden="1">
          <a:extLst>
            <a:ext uri="{FF2B5EF4-FFF2-40B4-BE49-F238E27FC236}">
              <a16:creationId xmlns:a16="http://schemas.microsoft.com/office/drawing/2014/main" id="{4B9DF4BA-2423-4B3E-91E3-D0DD7C56219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70" name="_x0000_t202" hidden="1">
          <a:extLst>
            <a:ext uri="{FF2B5EF4-FFF2-40B4-BE49-F238E27FC236}">
              <a16:creationId xmlns:a16="http://schemas.microsoft.com/office/drawing/2014/main" id="{A8B54AF5-50A7-45AA-AFFC-176B9EF68DB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8" name="_x0000_t202" hidden="1">
          <a:extLst>
            <a:ext uri="{FF2B5EF4-FFF2-40B4-BE49-F238E27FC236}">
              <a16:creationId xmlns:a16="http://schemas.microsoft.com/office/drawing/2014/main" id="{009BCB32-A04C-4FFA-9893-4C4729A3E98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6" name="_x0000_t202" hidden="1">
          <a:extLst>
            <a:ext uri="{FF2B5EF4-FFF2-40B4-BE49-F238E27FC236}">
              <a16:creationId xmlns:a16="http://schemas.microsoft.com/office/drawing/2014/main" id="{B07759A2-D59C-40A7-B9CC-260701EAFC8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4" name="_x0000_t202" hidden="1">
          <a:extLst>
            <a:ext uri="{FF2B5EF4-FFF2-40B4-BE49-F238E27FC236}">
              <a16:creationId xmlns:a16="http://schemas.microsoft.com/office/drawing/2014/main" id="{5C150D60-736B-4A68-9634-EFAE39E07B8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2" name="_x0000_t202" hidden="1">
          <a:extLst>
            <a:ext uri="{FF2B5EF4-FFF2-40B4-BE49-F238E27FC236}">
              <a16:creationId xmlns:a16="http://schemas.microsoft.com/office/drawing/2014/main" id="{C60DFC59-4738-4CB6-BBDA-5E7F1C3221F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60" name="_x0000_t202" hidden="1">
          <a:extLst>
            <a:ext uri="{FF2B5EF4-FFF2-40B4-BE49-F238E27FC236}">
              <a16:creationId xmlns:a16="http://schemas.microsoft.com/office/drawing/2014/main" id="{90466150-8C30-43AC-9B21-29EED743898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8" name="_x0000_t202" hidden="1">
          <a:extLst>
            <a:ext uri="{FF2B5EF4-FFF2-40B4-BE49-F238E27FC236}">
              <a16:creationId xmlns:a16="http://schemas.microsoft.com/office/drawing/2014/main" id="{ECB1DEBD-E50A-43FE-8BAA-6CD67A11CD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6" name="_x0000_t202" hidden="1">
          <a:extLst>
            <a:ext uri="{FF2B5EF4-FFF2-40B4-BE49-F238E27FC236}">
              <a16:creationId xmlns:a16="http://schemas.microsoft.com/office/drawing/2014/main" id="{FC98EAAD-EE63-4B7F-9F09-07B826B9DD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4" name="_x0000_t202" hidden="1">
          <a:extLst>
            <a:ext uri="{FF2B5EF4-FFF2-40B4-BE49-F238E27FC236}">
              <a16:creationId xmlns:a16="http://schemas.microsoft.com/office/drawing/2014/main" id="{7B56012D-7306-4B80-9C17-BE82709BFF8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2" name="_x0000_t202" hidden="1">
          <a:extLst>
            <a:ext uri="{FF2B5EF4-FFF2-40B4-BE49-F238E27FC236}">
              <a16:creationId xmlns:a16="http://schemas.microsoft.com/office/drawing/2014/main" id="{5F32C5A3-711A-4557-AB8D-2108F7B3E0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50" name="_x0000_t202" hidden="1">
          <a:extLst>
            <a:ext uri="{FF2B5EF4-FFF2-40B4-BE49-F238E27FC236}">
              <a16:creationId xmlns:a16="http://schemas.microsoft.com/office/drawing/2014/main" id="{EBA5334E-F5C1-4589-92F7-D21B8FA2174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8" name="_x0000_t202" hidden="1">
          <a:extLst>
            <a:ext uri="{FF2B5EF4-FFF2-40B4-BE49-F238E27FC236}">
              <a16:creationId xmlns:a16="http://schemas.microsoft.com/office/drawing/2014/main" id="{186CBA5C-50D2-4E2E-8683-1583CFC86B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6" name="_x0000_t202" hidden="1">
          <a:extLst>
            <a:ext uri="{FF2B5EF4-FFF2-40B4-BE49-F238E27FC236}">
              <a16:creationId xmlns:a16="http://schemas.microsoft.com/office/drawing/2014/main" id="{B1C1592A-42A9-4A4E-ADF2-B5E6A6DC1B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4" name="_x0000_t202" hidden="1">
          <a:extLst>
            <a:ext uri="{FF2B5EF4-FFF2-40B4-BE49-F238E27FC236}">
              <a16:creationId xmlns:a16="http://schemas.microsoft.com/office/drawing/2014/main" id="{11A5FC26-A406-4DF2-8FFE-4B55B7AA620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10242" name="_x0000_t202" hidden="1">
          <a:extLst>
            <a:ext uri="{FF2B5EF4-FFF2-40B4-BE49-F238E27FC236}">
              <a16:creationId xmlns:a16="http://schemas.microsoft.com/office/drawing/2014/main" id="{A4407131-01E5-437C-8201-DFF6FF0F673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742950</xdr:colOff>
      <xdr:row>32</xdr:row>
      <xdr:rowOff>152400</xdr:rowOff>
    </xdr:to>
    <xdr:sp macro="" textlink="">
      <xdr:nvSpPr>
        <xdr:cNvPr id="2050" name="_x0000_t202" hidden="1">
          <a:extLst>
            <a:ext uri="{FF2B5EF4-FFF2-40B4-BE49-F238E27FC236}">
              <a16:creationId xmlns:a16="http://schemas.microsoft.com/office/drawing/2014/main" id="{F840E849-4175-496E-9CA4-71EC30ECA0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495300</xdr:colOff>
      <xdr:row>28</xdr:row>
      <xdr:rowOff>57150</xdr:rowOff>
    </xdr:to>
    <xdr:sp macro="" textlink="">
      <xdr:nvSpPr>
        <xdr:cNvPr id="3114" name="_x0000_t202" hidden="1">
          <a:extLst>
            <a:ext uri="{FF2B5EF4-FFF2-40B4-BE49-F238E27FC236}">
              <a16:creationId xmlns:a16="http://schemas.microsoft.com/office/drawing/2014/main" id="{F76C8962-3D08-4C7A-87DC-CF7E3B1BB90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12" name="_x0000_t202" hidden="1">
          <a:extLst>
            <a:ext uri="{FF2B5EF4-FFF2-40B4-BE49-F238E27FC236}">
              <a16:creationId xmlns:a16="http://schemas.microsoft.com/office/drawing/2014/main" id="{3B58FF0B-E431-4BE0-8F4C-0745A7FF94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10" name="_x0000_t202" hidden="1">
          <a:extLst>
            <a:ext uri="{FF2B5EF4-FFF2-40B4-BE49-F238E27FC236}">
              <a16:creationId xmlns:a16="http://schemas.microsoft.com/office/drawing/2014/main" id="{5B26951A-3622-4A3C-9F45-B9696D7898C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8" name="_x0000_t202" hidden="1">
          <a:extLst>
            <a:ext uri="{FF2B5EF4-FFF2-40B4-BE49-F238E27FC236}">
              <a16:creationId xmlns:a16="http://schemas.microsoft.com/office/drawing/2014/main" id="{9BB4351B-7F36-4ED5-B794-3DA8FE7823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6" name="_x0000_t202" hidden="1">
          <a:extLst>
            <a:ext uri="{FF2B5EF4-FFF2-40B4-BE49-F238E27FC236}">
              <a16:creationId xmlns:a16="http://schemas.microsoft.com/office/drawing/2014/main" id="{77CBA87E-17B7-41CD-B555-EC91593A40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4" name="_x0000_t202" hidden="1">
          <a:extLst>
            <a:ext uri="{FF2B5EF4-FFF2-40B4-BE49-F238E27FC236}">
              <a16:creationId xmlns:a16="http://schemas.microsoft.com/office/drawing/2014/main" id="{593320EB-5797-40FE-861E-3168833B5D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2" name="_x0000_t202" hidden="1">
          <a:extLst>
            <a:ext uri="{FF2B5EF4-FFF2-40B4-BE49-F238E27FC236}">
              <a16:creationId xmlns:a16="http://schemas.microsoft.com/office/drawing/2014/main" id="{5DB78043-DB65-42E2-9847-4520C86BA32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100" name="_x0000_t202" hidden="1">
          <a:extLst>
            <a:ext uri="{FF2B5EF4-FFF2-40B4-BE49-F238E27FC236}">
              <a16:creationId xmlns:a16="http://schemas.microsoft.com/office/drawing/2014/main" id="{FB763F10-2EB1-48BD-8BD9-E8510270749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8" name="_x0000_t202" hidden="1">
          <a:extLst>
            <a:ext uri="{FF2B5EF4-FFF2-40B4-BE49-F238E27FC236}">
              <a16:creationId xmlns:a16="http://schemas.microsoft.com/office/drawing/2014/main" id="{236BC179-4555-474F-87A0-0497F4AAB09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6" name="_x0000_t202" hidden="1">
          <a:extLst>
            <a:ext uri="{FF2B5EF4-FFF2-40B4-BE49-F238E27FC236}">
              <a16:creationId xmlns:a16="http://schemas.microsoft.com/office/drawing/2014/main" id="{65A10E36-4685-48E4-B802-183AA8F3339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4" name="_x0000_t202" hidden="1">
          <a:extLst>
            <a:ext uri="{FF2B5EF4-FFF2-40B4-BE49-F238E27FC236}">
              <a16:creationId xmlns:a16="http://schemas.microsoft.com/office/drawing/2014/main" id="{FBF7284C-C796-4B9C-B0C1-E15A29A7441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2" name="_x0000_t202" hidden="1">
          <a:extLst>
            <a:ext uri="{FF2B5EF4-FFF2-40B4-BE49-F238E27FC236}">
              <a16:creationId xmlns:a16="http://schemas.microsoft.com/office/drawing/2014/main" id="{9F32F4B1-415A-454D-9785-51CAD1F8F82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90" name="_x0000_t202" hidden="1">
          <a:extLst>
            <a:ext uri="{FF2B5EF4-FFF2-40B4-BE49-F238E27FC236}">
              <a16:creationId xmlns:a16="http://schemas.microsoft.com/office/drawing/2014/main" id="{E94B1549-9653-4107-8A7C-EDD41656C9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8" name="_x0000_t202" hidden="1">
          <a:extLst>
            <a:ext uri="{FF2B5EF4-FFF2-40B4-BE49-F238E27FC236}">
              <a16:creationId xmlns:a16="http://schemas.microsoft.com/office/drawing/2014/main" id="{2C57AFFD-D7CA-4F12-99F3-19CB5C03E01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6" name="_x0000_t202" hidden="1">
          <a:extLst>
            <a:ext uri="{FF2B5EF4-FFF2-40B4-BE49-F238E27FC236}">
              <a16:creationId xmlns:a16="http://schemas.microsoft.com/office/drawing/2014/main" id="{32E63480-E583-49EF-909E-061ED17BDD3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4" name="_x0000_t202" hidden="1">
          <a:extLst>
            <a:ext uri="{FF2B5EF4-FFF2-40B4-BE49-F238E27FC236}">
              <a16:creationId xmlns:a16="http://schemas.microsoft.com/office/drawing/2014/main" id="{FDC6B707-97A6-4FAB-89A5-F45727A857E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2" name="_x0000_t202" hidden="1">
          <a:extLst>
            <a:ext uri="{FF2B5EF4-FFF2-40B4-BE49-F238E27FC236}">
              <a16:creationId xmlns:a16="http://schemas.microsoft.com/office/drawing/2014/main" id="{17ECE9EC-E7F4-4671-BA92-48BE250135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80" name="_x0000_t202" hidden="1">
          <a:extLst>
            <a:ext uri="{FF2B5EF4-FFF2-40B4-BE49-F238E27FC236}">
              <a16:creationId xmlns:a16="http://schemas.microsoft.com/office/drawing/2014/main" id="{D78C4BB4-661A-4AED-BA5D-8EB433190EA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8" name="_x0000_t202" hidden="1">
          <a:extLst>
            <a:ext uri="{FF2B5EF4-FFF2-40B4-BE49-F238E27FC236}">
              <a16:creationId xmlns:a16="http://schemas.microsoft.com/office/drawing/2014/main" id="{910A7966-8441-4D20-BE09-732CDDABDD5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6" name="_x0000_t202" hidden="1">
          <a:extLst>
            <a:ext uri="{FF2B5EF4-FFF2-40B4-BE49-F238E27FC236}">
              <a16:creationId xmlns:a16="http://schemas.microsoft.com/office/drawing/2014/main" id="{969329F8-FEAE-45C4-AB0F-76390EB6380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495300</xdr:colOff>
      <xdr:row>28</xdr:row>
      <xdr:rowOff>57150</xdr:rowOff>
    </xdr:to>
    <xdr:sp macro="" textlink="">
      <xdr:nvSpPr>
        <xdr:cNvPr id="3074" name="_x0000_t202" hidden="1">
          <a:extLst>
            <a:ext uri="{FF2B5EF4-FFF2-40B4-BE49-F238E27FC236}">
              <a16:creationId xmlns:a16="http://schemas.microsoft.com/office/drawing/2014/main" id="{4C45E525-3A6D-495A-B74F-C47B37F260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342900</xdr:colOff>
      <xdr:row>27</xdr:row>
      <xdr:rowOff>266700</xdr:rowOff>
    </xdr:to>
    <xdr:sp macro="" textlink="">
      <xdr:nvSpPr>
        <xdr:cNvPr id="4138" name="_x0000_t202" hidden="1">
          <a:extLst>
            <a:ext uri="{FF2B5EF4-FFF2-40B4-BE49-F238E27FC236}">
              <a16:creationId xmlns:a16="http://schemas.microsoft.com/office/drawing/2014/main" id="{6CCAB98A-B0AD-4E3F-827C-05DE0C347E6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6" name="_x0000_t202" hidden="1">
          <a:extLst>
            <a:ext uri="{FF2B5EF4-FFF2-40B4-BE49-F238E27FC236}">
              <a16:creationId xmlns:a16="http://schemas.microsoft.com/office/drawing/2014/main" id="{B099FD29-2537-4806-8545-D31E5762930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4" name="_x0000_t202" hidden="1">
          <a:extLst>
            <a:ext uri="{FF2B5EF4-FFF2-40B4-BE49-F238E27FC236}">
              <a16:creationId xmlns:a16="http://schemas.microsoft.com/office/drawing/2014/main" id="{816D3C04-2D2C-4F2D-AD35-9F200F91714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2" name="_x0000_t202" hidden="1">
          <a:extLst>
            <a:ext uri="{FF2B5EF4-FFF2-40B4-BE49-F238E27FC236}">
              <a16:creationId xmlns:a16="http://schemas.microsoft.com/office/drawing/2014/main" id="{D9693F66-8535-4A93-9067-FD7D9CF68DF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30" name="_x0000_t202" hidden="1">
          <a:extLst>
            <a:ext uri="{FF2B5EF4-FFF2-40B4-BE49-F238E27FC236}">
              <a16:creationId xmlns:a16="http://schemas.microsoft.com/office/drawing/2014/main" id="{A28CF030-3ADF-48B6-B90C-3FC013053C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8" name="_x0000_t202" hidden="1">
          <a:extLst>
            <a:ext uri="{FF2B5EF4-FFF2-40B4-BE49-F238E27FC236}">
              <a16:creationId xmlns:a16="http://schemas.microsoft.com/office/drawing/2014/main" id="{612C043A-0F92-4ADC-81F1-1309B566CDB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6" name="_x0000_t202" hidden="1">
          <a:extLst>
            <a:ext uri="{FF2B5EF4-FFF2-40B4-BE49-F238E27FC236}">
              <a16:creationId xmlns:a16="http://schemas.microsoft.com/office/drawing/2014/main" id="{AF48AD68-3C6E-4128-821F-4A6D7AEEE8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4" name="_x0000_t202" hidden="1">
          <a:extLst>
            <a:ext uri="{FF2B5EF4-FFF2-40B4-BE49-F238E27FC236}">
              <a16:creationId xmlns:a16="http://schemas.microsoft.com/office/drawing/2014/main" id="{2CCFF481-E971-4217-9C44-C9855FDA50F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2" name="_x0000_t202" hidden="1">
          <a:extLst>
            <a:ext uri="{FF2B5EF4-FFF2-40B4-BE49-F238E27FC236}">
              <a16:creationId xmlns:a16="http://schemas.microsoft.com/office/drawing/2014/main" id="{C453C2F1-DBD9-4CD8-9789-C546852A48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20" name="_x0000_t202" hidden="1">
          <a:extLst>
            <a:ext uri="{FF2B5EF4-FFF2-40B4-BE49-F238E27FC236}">
              <a16:creationId xmlns:a16="http://schemas.microsoft.com/office/drawing/2014/main" id="{9825CC0A-D29B-4430-82DE-D7D53A55BAC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8" name="_x0000_t202" hidden="1">
          <a:extLst>
            <a:ext uri="{FF2B5EF4-FFF2-40B4-BE49-F238E27FC236}">
              <a16:creationId xmlns:a16="http://schemas.microsoft.com/office/drawing/2014/main" id="{A436F59A-E627-42D1-A5F9-9DAC4D0B77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6" name="_x0000_t202" hidden="1">
          <a:extLst>
            <a:ext uri="{FF2B5EF4-FFF2-40B4-BE49-F238E27FC236}">
              <a16:creationId xmlns:a16="http://schemas.microsoft.com/office/drawing/2014/main" id="{BB60D1C2-62C8-4210-8390-A698B9B9F1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4" name="_x0000_t202" hidden="1">
          <a:extLst>
            <a:ext uri="{FF2B5EF4-FFF2-40B4-BE49-F238E27FC236}">
              <a16:creationId xmlns:a16="http://schemas.microsoft.com/office/drawing/2014/main" id="{DD25007F-D88F-40AD-B7C0-492C34841F3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2" name="_x0000_t202" hidden="1">
          <a:extLst>
            <a:ext uri="{FF2B5EF4-FFF2-40B4-BE49-F238E27FC236}">
              <a16:creationId xmlns:a16="http://schemas.microsoft.com/office/drawing/2014/main" id="{5E5F6197-A478-4355-A02E-DA1498A4F72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10" name="_x0000_t202" hidden="1">
          <a:extLst>
            <a:ext uri="{FF2B5EF4-FFF2-40B4-BE49-F238E27FC236}">
              <a16:creationId xmlns:a16="http://schemas.microsoft.com/office/drawing/2014/main" id="{BB0659D8-7051-421F-9283-2ADCEEDB133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8" name="_x0000_t202" hidden="1">
          <a:extLst>
            <a:ext uri="{FF2B5EF4-FFF2-40B4-BE49-F238E27FC236}">
              <a16:creationId xmlns:a16="http://schemas.microsoft.com/office/drawing/2014/main" id="{8B973517-8838-4B63-B844-33945831A54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6" name="_x0000_t202" hidden="1">
          <a:extLst>
            <a:ext uri="{FF2B5EF4-FFF2-40B4-BE49-F238E27FC236}">
              <a16:creationId xmlns:a16="http://schemas.microsoft.com/office/drawing/2014/main" id="{5A1A31B8-C060-4F21-B2F7-AE03637E5C4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4" name="_x0000_t202" hidden="1">
          <a:extLst>
            <a:ext uri="{FF2B5EF4-FFF2-40B4-BE49-F238E27FC236}">
              <a16:creationId xmlns:a16="http://schemas.microsoft.com/office/drawing/2014/main" id="{D7051A74-B9E4-4E1D-8B45-10C7E51E07B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2" name="_x0000_t202" hidden="1">
          <a:extLst>
            <a:ext uri="{FF2B5EF4-FFF2-40B4-BE49-F238E27FC236}">
              <a16:creationId xmlns:a16="http://schemas.microsoft.com/office/drawing/2014/main" id="{71D11BDF-ED10-44F5-BD86-0D22D3C41CA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100" name="_x0000_t202" hidden="1">
          <a:extLst>
            <a:ext uri="{FF2B5EF4-FFF2-40B4-BE49-F238E27FC236}">
              <a16:creationId xmlns:a16="http://schemas.microsoft.com/office/drawing/2014/main" id="{D1ECE82C-12E3-4182-B0D6-C1E5CABB552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342900</xdr:colOff>
      <xdr:row>27</xdr:row>
      <xdr:rowOff>266700</xdr:rowOff>
    </xdr:to>
    <xdr:sp macro="" textlink="">
      <xdr:nvSpPr>
        <xdr:cNvPr id="4098" name="_x0000_t202" hidden="1">
          <a:extLst>
            <a:ext uri="{FF2B5EF4-FFF2-40B4-BE49-F238E27FC236}">
              <a16:creationId xmlns:a16="http://schemas.microsoft.com/office/drawing/2014/main" id="{A4025A77-E218-4DDD-84C1-3FE43AD5100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542925</xdr:colOff>
      <xdr:row>26</xdr:row>
      <xdr:rowOff>247650</xdr:rowOff>
    </xdr:to>
    <xdr:sp macro="" textlink="">
      <xdr:nvSpPr>
        <xdr:cNvPr id="5162" name="_x0000_t202" hidden="1">
          <a:extLst>
            <a:ext uri="{FF2B5EF4-FFF2-40B4-BE49-F238E27FC236}">
              <a16:creationId xmlns:a16="http://schemas.microsoft.com/office/drawing/2014/main" id="{BD36C77F-1EAB-4706-8AD0-660975FF348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60" name="_x0000_t202" hidden="1">
          <a:extLst>
            <a:ext uri="{FF2B5EF4-FFF2-40B4-BE49-F238E27FC236}">
              <a16:creationId xmlns:a16="http://schemas.microsoft.com/office/drawing/2014/main" id="{5F4C0938-6180-448D-B55A-911B9A9F515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8" name="_x0000_t202" hidden="1">
          <a:extLst>
            <a:ext uri="{FF2B5EF4-FFF2-40B4-BE49-F238E27FC236}">
              <a16:creationId xmlns:a16="http://schemas.microsoft.com/office/drawing/2014/main" id="{C913EAC3-9039-4EF4-A464-13011F506B5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6" name="_x0000_t202" hidden="1">
          <a:extLst>
            <a:ext uri="{FF2B5EF4-FFF2-40B4-BE49-F238E27FC236}">
              <a16:creationId xmlns:a16="http://schemas.microsoft.com/office/drawing/2014/main" id="{1A3FDC26-CFAE-4A1D-A77D-13116D377EB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4" name="_x0000_t202" hidden="1">
          <a:extLst>
            <a:ext uri="{FF2B5EF4-FFF2-40B4-BE49-F238E27FC236}">
              <a16:creationId xmlns:a16="http://schemas.microsoft.com/office/drawing/2014/main" id="{A0791519-9F04-4DA3-85BA-6F9CEA44ED8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2" name="_x0000_t202" hidden="1">
          <a:extLst>
            <a:ext uri="{FF2B5EF4-FFF2-40B4-BE49-F238E27FC236}">
              <a16:creationId xmlns:a16="http://schemas.microsoft.com/office/drawing/2014/main" id="{93D75A4E-2173-4CEA-A214-CA42802311D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50" name="_x0000_t202" hidden="1">
          <a:extLst>
            <a:ext uri="{FF2B5EF4-FFF2-40B4-BE49-F238E27FC236}">
              <a16:creationId xmlns:a16="http://schemas.microsoft.com/office/drawing/2014/main" id="{BCF536F5-3FB1-4565-B266-D5B1C414BD4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8" name="_x0000_t202" hidden="1">
          <a:extLst>
            <a:ext uri="{FF2B5EF4-FFF2-40B4-BE49-F238E27FC236}">
              <a16:creationId xmlns:a16="http://schemas.microsoft.com/office/drawing/2014/main" id="{C0197AF8-7941-4190-9BE9-8390A7EA6B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6" name="_x0000_t202" hidden="1">
          <a:extLst>
            <a:ext uri="{FF2B5EF4-FFF2-40B4-BE49-F238E27FC236}">
              <a16:creationId xmlns:a16="http://schemas.microsoft.com/office/drawing/2014/main" id="{7BBC478B-D2C3-449D-85CE-3B3643335CA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4" name="_x0000_t202" hidden="1">
          <a:extLst>
            <a:ext uri="{FF2B5EF4-FFF2-40B4-BE49-F238E27FC236}">
              <a16:creationId xmlns:a16="http://schemas.microsoft.com/office/drawing/2014/main" id="{55200454-925C-43ED-B9C7-55FCD17C7EA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2" name="_x0000_t202" hidden="1">
          <a:extLst>
            <a:ext uri="{FF2B5EF4-FFF2-40B4-BE49-F238E27FC236}">
              <a16:creationId xmlns:a16="http://schemas.microsoft.com/office/drawing/2014/main" id="{6B0C95AF-C3BA-437D-BFC6-0C99042AAC4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40" name="_x0000_t202" hidden="1">
          <a:extLst>
            <a:ext uri="{FF2B5EF4-FFF2-40B4-BE49-F238E27FC236}">
              <a16:creationId xmlns:a16="http://schemas.microsoft.com/office/drawing/2014/main" id="{75B10748-831B-4BB5-A2AE-0C7C324C5B8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8" name="_x0000_t202" hidden="1">
          <a:extLst>
            <a:ext uri="{FF2B5EF4-FFF2-40B4-BE49-F238E27FC236}">
              <a16:creationId xmlns:a16="http://schemas.microsoft.com/office/drawing/2014/main" id="{62AE8F32-DF41-40A5-8D9F-BE3C5348610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6" name="_x0000_t202" hidden="1">
          <a:extLst>
            <a:ext uri="{FF2B5EF4-FFF2-40B4-BE49-F238E27FC236}">
              <a16:creationId xmlns:a16="http://schemas.microsoft.com/office/drawing/2014/main" id="{6544286F-3C0C-40B7-A40D-694F23A03CE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4" name="_x0000_t202" hidden="1">
          <a:extLst>
            <a:ext uri="{FF2B5EF4-FFF2-40B4-BE49-F238E27FC236}">
              <a16:creationId xmlns:a16="http://schemas.microsoft.com/office/drawing/2014/main" id="{C655232A-3957-4C1A-8FE6-5A48AC6F7D9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2" name="_x0000_t202" hidden="1">
          <a:extLst>
            <a:ext uri="{FF2B5EF4-FFF2-40B4-BE49-F238E27FC236}">
              <a16:creationId xmlns:a16="http://schemas.microsoft.com/office/drawing/2014/main" id="{F95E2A60-857A-44DB-9055-02EA7C0EB6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30" name="_x0000_t202" hidden="1">
          <a:extLst>
            <a:ext uri="{FF2B5EF4-FFF2-40B4-BE49-F238E27FC236}">
              <a16:creationId xmlns:a16="http://schemas.microsoft.com/office/drawing/2014/main" id="{E1D6FE5B-5F8D-4337-BFA7-83A0DCE135F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8" name="_x0000_t202" hidden="1">
          <a:extLst>
            <a:ext uri="{FF2B5EF4-FFF2-40B4-BE49-F238E27FC236}">
              <a16:creationId xmlns:a16="http://schemas.microsoft.com/office/drawing/2014/main" id="{0964FC1A-AC4B-49B2-9304-FF63A1B8C4C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6" name="_x0000_t202" hidden="1">
          <a:extLst>
            <a:ext uri="{FF2B5EF4-FFF2-40B4-BE49-F238E27FC236}">
              <a16:creationId xmlns:a16="http://schemas.microsoft.com/office/drawing/2014/main" id="{BA409943-4BC3-4D32-892E-64C5DF0203C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4" name="_x0000_t202" hidden="1">
          <a:extLst>
            <a:ext uri="{FF2B5EF4-FFF2-40B4-BE49-F238E27FC236}">
              <a16:creationId xmlns:a16="http://schemas.microsoft.com/office/drawing/2014/main" id="{B66BF0CD-4D3E-4D3F-AD2E-1F6A7C61092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542925</xdr:colOff>
      <xdr:row>26</xdr:row>
      <xdr:rowOff>247650</xdr:rowOff>
    </xdr:to>
    <xdr:sp macro="" textlink="">
      <xdr:nvSpPr>
        <xdr:cNvPr id="5122" name="_x0000_t202" hidden="1">
          <a:extLst>
            <a:ext uri="{FF2B5EF4-FFF2-40B4-BE49-F238E27FC236}">
              <a16:creationId xmlns:a16="http://schemas.microsoft.com/office/drawing/2014/main" id="{9A080CC7-E155-497B-8D73-6436E2D6CC5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247650</xdr:rowOff>
    </xdr:to>
    <xdr:sp macro="" textlink="">
      <xdr:nvSpPr>
        <xdr:cNvPr id="6186" name="_x0000_t202" hidden="1">
          <a:extLst>
            <a:ext uri="{FF2B5EF4-FFF2-40B4-BE49-F238E27FC236}">
              <a16:creationId xmlns:a16="http://schemas.microsoft.com/office/drawing/2014/main" id="{004C3B62-ED59-49A5-A12A-CE685722B26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4" name="_x0000_t202" hidden="1">
          <a:extLst>
            <a:ext uri="{FF2B5EF4-FFF2-40B4-BE49-F238E27FC236}">
              <a16:creationId xmlns:a16="http://schemas.microsoft.com/office/drawing/2014/main" id="{D52C414F-FE8B-4E18-992C-B776006D946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2" name="_x0000_t202" hidden="1">
          <a:extLst>
            <a:ext uri="{FF2B5EF4-FFF2-40B4-BE49-F238E27FC236}">
              <a16:creationId xmlns:a16="http://schemas.microsoft.com/office/drawing/2014/main" id="{93BF6B18-AD3C-4C4C-BB59-5882B76988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80" name="_x0000_t202" hidden="1">
          <a:extLst>
            <a:ext uri="{FF2B5EF4-FFF2-40B4-BE49-F238E27FC236}">
              <a16:creationId xmlns:a16="http://schemas.microsoft.com/office/drawing/2014/main" id="{8F476086-2DF9-4F01-99FE-AF408DF3A45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8" name="_x0000_t202" hidden="1">
          <a:extLst>
            <a:ext uri="{FF2B5EF4-FFF2-40B4-BE49-F238E27FC236}">
              <a16:creationId xmlns:a16="http://schemas.microsoft.com/office/drawing/2014/main" id="{13B3694A-64DF-4857-964B-92418150628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6" name="_x0000_t202" hidden="1">
          <a:extLst>
            <a:ext uri="{FF2B5EF4-FFF2-40B4-BE49-F238E27FC236}">
              <a16:creationId xmlns:a16="http://schemas.microsoft.com/office/drawing/2014/main" id="{FCF6DBBD-CB5E-48EA-91C6-3A31CD42F7D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4" name="_x0000_t202" hidden="1">
          <a:extLst>
            <a:ext uri="{FF2B5EF4-FFF2-40B4-BE49-F238E27FC236}">
              <a16:creationId xmlns:a16="http://schemas.microsoft.com/office/drawing/2014/main" id="{939574D2-837E-49B6-94CB-C351F43E28A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2" name="_x0000_t202" hidden="1">
          <a:extLst>
            <a:ext uri="{FF2B5EF4-FFF2-40B4-BE49-F238E27FC236}">
              <a16:creationId xmlns:a16="http://schemas.microsoft.com/office/drawing/2014/main" id="{8DA9BBF6-4F24-48E7-846E-80685E30B12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70" name="_x0000_t202" hidden="1">
          <a:extLst>
            <a:ext uri="{FF2B5EF4-FFF2-40B4-BE49-F238E27FC236}">
              <a16:creationId xmlns:a16="http://schemas.microsoft.com/office/drawing/2014/main" id="{C088B327-8F0C-48F3-A920-267B7D75B75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8" name="_x0000_t202" hidden="1">
          <a:extLst>
            <a:ext uri="{FF2B5EF4-FFF2-40B4-BE49-F238E27FC236}">
              <a16:creationId xmlns:a16="http://schemas.microsoft.com/office/drawing/2014/main" id="{985EEE2F-06DD-4698-970F-B64A07019EF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6" name="_x0000_t202" hidden="1">
          <a:extLst>
            <a:ext uri="{FF2B5EF4-FFF2-40B4-BE49-F238E27FC236}">
              <a16:creationId xmlns:a16="http://schemas.microsoft.com/office/drawing/2014/main" id="{AECB6B03-83DF-4CE4-B3BB-87D533927A6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4" name="_x0000_t202" hidden="1">
          <a:extLst>
            <a:ext uri="{FF2B5EF4-FFF2-40B4-BE49-F238E27FC236}">
              <a16:creationId xmlns:a16="http://schemas.microsoft.com/office/drawing/2014/main" id="{ACE807F1-F2C3-459A-BE29-BC0EFA6CAD3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2" name="_x0000_t202" hidden="1">
          <a:extLst>
            <a:ext uri="{FF2B5EF4-FFF2-40B4-BE49-F238E27FC236}">
              <a16:creationId xmlns:a16="http://schemas.microsoft.com/office/drawing/2014/main" id="{B1B270FF-217F-44EA-BD75-D79F2D0D7CA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60" name="_x0000_t202" hidden="1">
          <a:extLst>
            <a:ext uri="{FF2B5EF4-FFF2-40B4-BE49-F238E27FC236}">
              <a16:creationId xmlns:a16="http://schemas.microsoft.com/office/drawing/2014/main" id="{2293E14B-C260-41E6-9EA2-BD2D849CDE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8" name="_x0000_t202" hidden="1">
          <a:extLst>
            <a:ext uri="{FF2B5EF4-FFF2-40B4-BE49-F238E27FC236}">
              <a16:creationId xmlns:a16="http://schemas.microsoft.com/office/drawing/2014/main" id="{A812CE51-D717-4F06-8436-B25399931EA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6" name="_x0000_t202" hidden="1">
          <a:extLst>
            <a:ext uri="{FF2B5EF4-FFF2-40B4-BE49-F238E27FC236}">
              <a16:creationId xmlns:a16="http://schemas.microsoft.com/office/drawing/2014/main" id="{B6017562-4F51-4336-ADEB-FD7F13C42FD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4" name="_x0000_t202" hidden="1">
          <a:extLst>
            <a:ext uri="{FF2B5EF4-FFF2-40B4-BE49-F238E27FC236}">
              <a16:creationId xmlns:a16="http://schemas.microsoft.com/office/drawing/2014/main" id="{CB132987-C0F5-45B9-BB7B-BBE2C8BE93B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2" name="_x0000_t202" hidden="1">
          <a:extLst>
            <a:ext uri="{FF2B5EF4-FFF2-40B4-BE49-F238E27FC236}">
              <a16:creationId xmlns:a16="http://schemas.microsoft.com/office/drawing/2014/main" id="{33D6BFCC-A08F-49BF-AD7A-5CC28DCEC56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50" name="_x0000_t202" hidden="1">
          <a:extLst>
            <a:ext uri="{FF2B5EF4-FFF2-40B4-BE49-F238E27FC236}">
              <a16:creationId xmlns:a16="http://schemas.microsoft.com/office/drawing/2014/main" id="{6C7789E0-E683-42D1-9E75-466E336782E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48" name="_x0000_t202" hidden="1">
          <a:extLst>
            <a:ext uri="{FF2B5EF4-FFF2-40B4-BE49-F238E27FC236}">
              <a16:creationId xmlns:a16="http://schemas.microsoft.com/office/drawing/2014/main" id="{BF8E1F47-91D5-43F6-93C6-7DA02881537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247650</xdr:rowOff>
    </xdr:to>
    <xdr:sp macro="" textlink="">
      <xdr:nvSpPr>
        <xdr:cNvPr id="6146" name="_x0000_t202" hidden="1">
          <a:extLst>
            <a:ext uri="{FF2B5EF4-FFF2-40B4-BE49-F238E27FC236}">
              <a16:creationId xmlns:a16="http://schemas.microsoft.com/office/drawing/2014/main" id="{4E34A7DF-8D42-4777-B694-A83C13A160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704850</xdr:colOff>
      <xdr:row>26</xdr:row>
      <xdr:rowOff>247650</xdr:rowOff>
    </xdr:to>
    <xdr:sp macro="" textlink="">
      <xdr:nvSpPr>
        <xdr:cNvPr id="7210" name="_x0000_t202" hidden="1">
          <a:extLst>
            <a:ext uri="{FF2B5EF4-FFF2-40B4-BE49-F238E27FC236}">
              <a16:creationId xmlns:a16="http://schemas.microsoft.com/office/drawing/2014/main" id="{404946F2-BC24-4D9A-9C39-0DAC2BCA7D3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8" name="_x0000_t202" hidden="1">
          <a:extLst>
            <a:ext uri="{FF2B5EF4-FFF2-40B4-BE49-F238E27FC236}">
              <a16:creationId xmlns:a16="http://schemas.microsoft.com/office/drawing/2014/main" id="{7DEFD6C5-62C9-4B57-861E-EA840125272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6" name="_x0000_t202" hidden="1">
          <a:extLst>
            <a:ext uri="{FF2B5EF4-FFF2-40B4-BE49-F238E27FC236}">
              <a16:creationId xmlns:a16="http://schemas.microsoft.com/office/drawing/2014/main" id="{8BAC26B6-3390-49FC-9092-0359E601BA3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4" name="_x0000_t202" hidden="1">
          <a:extLst>
            <a:ext uri="{FF2B5EF4-FFF2-40B4-BE49-F238E27FC236}">
              <a16:creationId xmlns:a16="http://schemas.microsoft.com/office/drawing/2014/main" id="{AC9CA50B-9620-4CAC-850C-0827BA7BEF2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2" name="_x0000_t202" hidden="1">
          <a:extLst>
            <a:ext uri="{FF2B5EF4-FFF2-40B4-BE49-F238E27FC236}">
              <a16:creationId xmlns:a16="http://schemas.microsoft.com/office/drawing/2014/main" id="{331130F3-CEA4-4703-895E-B0B4966FE8C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200" name="_x0000_t202" hidden="1">
          <a:extLst>
            <a:ext uri="{FF2B5EF4-FFF2-40B4-BE49-F238E27FC236}">
              <a16:creationId xmlns:a16="http://schemas.microsoft.com/office/drawing/2014/main" id="{78C9DCA1-B9CA-4CCC-BF14-4A52B832BBD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8" name="_x0000_t202" hidden="1">
          <a:extLst>
            <a:ext uri="{FF2B5EF4-FFF2-40B4-BE49-F238E27FC236}">
              <a16:creationId xmlns:a16="http://schemas.microsoft.com/office/drawing/2014/main" id="{A360DFE3-0B51-437A-8811-3AC8C47AEE6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6" name="_x0000_t202" hidden="1">
          <a:extLst>
            <a:ext uri="{FF2B5EF4-FFF2-40B4-BE49-F238E27FC236}">
              <a16:creationId xmlns:a16="http://schemas.microsoft.com/office/drawing/2014/main" id="{ED1F6A9E-364D-42A0-8559-3E26D7217EB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4" name="_x0000_t202" hidden="1">
          <a:extLst>
            <a:ext uri="{FF2B5EF4-FFF2-40B4-BE49-F238E27FC236}">
              <a16:creationId xmlns:a16="http://schemas.microsoft.com/office/drawing/2014/main" id="{148D3651-919B-4C4A-8781-BFF5788FC3E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2" name="_x0000_t202" hidden="1">
          <a:extLst>
            <a:ext uri="{FF2B5EF4-FFF2-40B4-BE49-F238E27FC236}">
              <a16:creationId xmlns:a16="http://schemas.microsoft.com/office/drawing/2014/main" id="{B7879BB0-2628-457D-AC89-A479595DA28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90" name="_x0000_t202" hidden="1">
          <a:extLst>
            <a:ext uri="{FF2B5EF4-FFF2-40B4-BE49-F238E27FC236}">
              <a16:creationId xmlns:a16="http://schemas.microsoft.com/office/drawing/2014/main" id="{6012B5B4-9A8D-4E87-BE20-394ED8EB16E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8" name="_x0000_t202" hidden="1">
          <a:extLst>
            <a:ext uri="{FF2B5EF4-FFF2-40B4-BE49-F238E27FC236}">
              <a16:creationId xmlns:a16="http://schemas.microsoft.com/office/drawing/2014/main" id="{28BEBD1C-EA5A-4532-A0F1-C905A98054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6" name="_x0000_t202" hidden="1">
          <a:extLst>
            <a:ext uri="{FF2B5EF4-FFF2-40B4-BE49-F238E27FC236}">
              <a16:creationId xmlns:a16="http://schemas.microsoft.com/office/drawing/2014/main" id="{6829EA5E-1147-484D-9FE1-1F72650804A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4" name="_x0000_t202" hidden="1">
          <a:extLst>
            <a:ext uri="{FF2B5EF4-FFF2-40B4-BE49-F238E27FC236}">
              <a16:creationId xmlns:a16="http://schemas.microsoft.com/office/drawing/2014/main" id="{B48580F8-974D-4CDA-B05A-EE7DE89720D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2" name="_x0000_t202" hidden="1">
          <a:extLst>
            <a:ext uri="{FF2B5EF4-FFF2-40B4-BE49-F238E27FC236}">
              <a16:creationId xmlns:a16="http://schemas.microsoft.com/office/drawing/2014/main" id="{3730067B-BA1B-4706-8858-3EEA43A3331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80" name="_x0000_t202" hidden="1">
          <a:extLst>
            <a:ext uri="{FF2B5EF4-FFF2-40B4-BE49-F238E27FC236}">
              <a16:creationId xmlns:a16="http://schemas.microsoft.com/office/drawing/2014/main" id="{E6B1F374-2E41-4FCA-98B2-EE8C265F68F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8" name="_x0000_t202" hidden="1">
          <a:extLst>
            <a:ext uri="{FF2B5EF4-FFF2-40B4-BE49-F238E27FC236}">
              <a16:creationId xmlns:a16="http://schemas.microsoft.com/office/drawing/2014/main" id="{0EB2F162-7CAA-4756-9B82-4776DD38D12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6" name="_x0000_t202" hidden="1">
          <a:extLst>
            <a:ext uri="{FF2B5EF4-FFF2-40B4-BE49-F238E27FC236}">
              <a16:creationId xmlns:a16="http://schemas.microsoft.com/office/drawing/2014/main" id="{B703788D-36C6-449E-B1DC-3E7EBFC368E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4" name="_x0000_t202" hidden="1">
          <a:extLst>
            <a:ext uri="{FF2B5EF4-FFF2-40B4-BE49-F238E27FC236}">
              <a16:creationId xmlns:a16="http://schemas.microsoft.com/office/drawing/2014/main" id="{9F1C78EB-0528-40DD-A77B-664D5DB5A7C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2" name="_x0000_t202" hidden="1">
          <a:extLst>
            <a:ext uri="{FF2B5EF4-FFF2-40B4-BE49-F238E27FC236}">
              <a16:creationId xmlns:a16="http://schemas.microsoft.com/office/drawing/2014/main" id="{691206A5-5608-436A-9D44-4A43E5524A5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247650</xdr:rowOff>
    </xdr:to>
    <xdr:sp macro="" textlink="">
      <xdr:nvSpPr>
        <xdr:cNvPr id="7170" name="_x0000_t202" hidden="1">
          <a:extLst>
            <a:ext uri="{FF2B5EF4-FFF2-40B4-BE49-F238E27FC236}">
              <a16:creationId xmlns:a16="http://schemas.microsoft.com/office/drawing/2014/main" id="{F182BA7B-799E-4DE0-865F-B72EAA3C8BB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85725</xdr:colOff>
      <xdr:row>28</xdr:row>
      <xdr:rowOff>228600</xdr:rowOff>
    </xdr:to>
    <xdr:sp macro="" textlink="">
      <xdr:nvSpPr>
        <xdr:cNvPr id="8234" name="_x0000_t202" hidden="1">
          <a:extLst>
            <a:ext uri="{FF2B5EF4-FFF2-40B4-BE49-F238E27FC236}">
              <a16:creationId xmlns:a16="http://schemas.microsoft.com/office/drawing/2014/main" id="{393CE69F-698D-4BC0-8D72-B43671704DE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32" name="_x0000_t202" hidden="1">
          <a:extLst>
            <a:ext uri="{FF2B5EF4-FFF2-40B4-BE49-F238E27FC236}">
              <a16:creationId xmlns:a16="http://schemas.microsoft.com/office/drawing/2014/main" id="{BC8D760A-E6A3-4A07-B980-54038DEC040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30" name="_x0000_t202" hidden="1">
          <a:extLst>
            <a:ext uri="{FF2B5EF4-FFF2-40B4-BE49-F238E27FC236}">
              <a16:creationId xmlns:a16="http://schemas.microsoft.com/office/drawing/2014/main" id="{C1F1E240-D631-4074-8CCB-583A5AF390D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8" name="_x0000_t202" hidden="1">
          <a:extLst>
            <a:ext uri="{FF2B5EF4-FFF2-40B4-BE49-F238E27FC236}">
              <a16:creationId xmlns:a16="http://schemas.microsoft.com/office/drawing/2014/main" id="{3B8F21F9-F9C9-498D-B288-E9AED20791B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6" name="_x0000_t202" hidden="1">
          <a:extLst>
            <a:ext uri="{FF2B5EF4-FFF2-40B4-BE49-F238E27FC236}">
              <a16:creationId xmlns:a16="http://schemas.microsoft.com/office/drawing/2014/main" id="{227FE618-F583-4022-B412-83888841B95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4" name="_x0000_t202" hidden="1">
          <a:extLst>
            <a:ext uri="{FF2B5EF4-FFF2-40B4-BE49-F238E27FC236}">
              <a16:creationId xmlns:a16="http://schemas.microsoft.com/office/drawing/2014/main" id="{F12B3890-7FDA-47E8-92AB-11451F0BF54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2" name="_x0000_t202" hidden="1">
          <a:extLst>
            <a:ext uri="{FF2B5EF4-FFF2-40B4-BE49-F238E27FC236}">
              <a16:creationId xmlns:a16="http://schemas.microsoft.com/office/drawing/2014/main" id="{C176216C-C9AE-48AA-9565-CCCE0C3F6F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20" name="_x0000_t202" hidden="1">
          <a:extLst>
            <a:ext uri="{FF2B5EF4-FFF2-40B4-BE49-F238E27FC236}">
              <a16:creationId xmlns:a16="http://schemas.microsoft.com/office/drawing/2014/main" id="{86436BE1-7BFE-43F3-880A-3B7E824EEF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8" name="_x0000_t202" hidden="1">
          <a:extLst>
            <a:ext uri="{FF2B5EF4-FFF2-40B4-BE49-F238E27FC236}">
              <a16:creationId xmlns:a16="http://schemas.microsoft.com/office/drawing/2014/main" id="{152EBF93-7F9A-4221-B736-0E1996E9744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6" name="_x0000_t202" hidden="1">
          <a:extLst>
            <a:ext uri="{FF2B5EF4-FFF2-40B4-BE49-F238E27FC236}">
              <a16:creationId xmlns:a16="http://schemas.microsoft.com/office/drawing/2014/main" id="{3E8E4D29-1178-48DE-9FA7-635F97A5F18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4" name="_x0000_t202" hidden="1">
          <a:extLst>
            <a:ext uri="{FF2B5EF4-FFF2-40B4-BE49-F238E27FC236}">
              <a16:creationId xmlns:a16="http://schemas.microsoft.com/office/drawing/2014/main" id="{E21E5FCE-ADB4-4989-926B-D449294C46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2" name="_x0000_t202" hidden="1">
          <a:extLst>
            <a:ext uri="{FF2B5EF4-FFF2-40B4-BE49-F238E27FC236}">
              <a16:creationId xmlns:a16="http://schemas.microsoft.com/office/drawing/2014/main" id="{FF3BFE47-15E4-4CF1-9CC1-742996C835F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10" name="_x0000_t202" hidden="1">
          <a:extLst>
            <a:ext uri="{FF2B5EF4-FFF2-40B4-BE49-F238E27FC236}">
              <a16:creationId xmlns:a16="http://schemas.microsoft.com/office/drawing/2014/main" id="{AEEEDE40-7975-49E8-9E35-6A6A5F38E49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8" name="_x0000_t202" hidden="1">
          <a:extLst>
            <a:ext uri="{FF2B5EF4-FFF2-40B4-BE49-F238E27FC236}">
              <a16:creationId xmlns:a16="http://schemas.microsoft.com/office/drawing/2014/main" id="{1D69CE7F-7ABF-44C8-BF6E-B6FFEFEF01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6" name="_x0000_t202" hidden="1">
          <a:extLst>
            <a:ext uri="{FF2B5EF4-FFF2-40B4-BE49-F238E27FC236}">
              <a16:creationId xmlns:a16="http://schemas.microsoft.com/office/drawing/2014/main" id="{706278AA-D750-43AF-8817-7D362FD2F3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4" name="_x0000_t202" hidden="1">
          <a:extLst>
            <a:ext uri="{FF2B5EF4-FFF2-40B4-BE49-F238E27FC236}">
              <a16:creationId xmlns:a16="http://schemas.microsoft.com/office/drawing/2014/main" id="{4BE671B4-C407-4479-A0EB-C790341E811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2" name="_x0000_t202" hidden="1">
          <a:extLst>
            <a:ext uri="{FF2B5EF4-FFF2-40B4-BE49-F238E27FC236}">
              <a16:creationId xmlns:a16="http://schemas.microsoft.com/office/drawing/2014/main" id="{CC13A049-CC64-48D9-B938-6E3F6B9CA26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200" name="_x0000_t202" hidden="1">
          <a:extLst>
            <a:ext uri="{FF2B5EF4-FFF2-40B4-BE49-F238E27FC236}">
              <a16:creationId xmlns:a16="http://schemas.microsoft.com/office/drawing/2014/main" id="{3A3DBBD5-6705-49E5-9F9A-C21B979DA3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8" name="_x0000_t202" hidden="1">
          <a:extLst>
            <a:ext uri="{FF2B5EF4-FFF2-40B4-BE49-F238E27FC236}">
              <a16:creationId xmlns:a16="http://schemas.microsoft.com/office/drawing/2014/main" id="{1E4B7530-F339-42DE-8EC6-7F55A869E6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6" name="_x0000_t202" hidden="1">
          <a:extLst>
            <a:ext uri="{FF2B5EF4-FFF2-40B4-BE49-F238E27FC236}">
              <a16:creationId xmlns:a16="http://schemas.microsoft.com/office/drawing/2014/main" id="{2627D16A-4DAA-4B66-A7D3-2AAF9BC0A02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85725</xdr:colOff>
      <xdr:row>28</xdr:row>
      <xdr:rowOff>228600</xdr:rowOff>
    </xdr:to>
    <xdr:sp macro="" textlink="">
      <xdr:nvSpPr>
        <xdr:cNvPr id="8194" name="_x0000_t202" hidden="1">
          <a:extLst>
            <a:ext uri="{FF2B5EF4-FFF2-40B4-BE49-F238E27FC236}">
              <a16:creationId xmlns:a16="http://schemas.microsoft.com/office/drawing/2014/main" id="{CD769064-1DB1-4C3D-8876-5986FCB84F8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704850</xdr:colOff>
      <xdr:row>26</xdr:row>
      <xdr:rowOff>228600</xdr:rowOff>
    </xdr:to>
    <xdr:sp macro="" textlink="">
      <xdr:nvSpPr>
        <xdr:cNvPr id="9258" name="_x0000_t202" hidden="1">
          <a:extLst>
            <a:ext uri="{FF2B5EF4-FFF2-40B4-BE49-F238E27FC236}">
              <a16:creationId xmlns:a16="http://schemas.microsoft.com/office/drawing/2014/main" id="{F83EF3C1-7179-4DE6-A26E-B2DF26EFC4C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6" name="_x0000_t202" hidden="1">
          <a:extLst>
            <a:ext uri="{FF2B5EF4-FFF2-40B4-BE49-F238E27FC236}">
              <a16:creationId xmlns:a16="http://schemas.microsoft.com/office/drawing/2014/main" id="{C87A70CB-7221-4F84-9BD0-8C9A8A8B999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4" name="_x0000_t202" hidden="1">
          <a:extLst>
            <a:ext uri="{FF2B5EF4-FFF2-40B4-BE49-F238E27FC236}">
              <a16:creationId xmlns:a16="http://schemas.microsoft.com/office/drawing/2014/main" id="{5476F8B5-2ADF-4BEE-BE7A-E172CD9BBE9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2" name="_x0000_t202" hidden="1">
          <a:extLst>
            <a:ext uri="{FF2B5EF4-FFF2-40B4-BE49-F238E27FC236}">
              <a16:creationId xmlns:a16="http://schemas.microsoft.com/office/drawing/2014/main" id="{B52142F0-7E80-4DDC-8DB4-35F1F0992BF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50" name="_x0000_t202" hidden="1">
          <a:extLst>
            <a:ext uri="{FF2B5EF4-FFF2-40B4-BE49-F238E27FC236}">
              <a16:creationId xmlns:a16="http://schemas.microsoft.com/office/drawing/2014/main" id="{3C6A7E45-0454-455F-8F30-05C766B4095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8" name="_x0000_t202" hidden="1">
          <a:extLst>
            <a:ext uri="{FF2B5EF4-FFF2-40B4-BE49-F238E27FC236}">
              <a16:creationId xmlns:a16="http://schemas.microsoft.com/office/drawing/2014/main" id="{1D98FE22-19BB-46CD-BD33-3948FBC8B26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6" name="_x0000_t202" hidden="1">
          <a:extLst>
            <a:ext uri="{FF2B5EF4-FFF2-40B4-BE49-F238E27FC236}">
              <a16:creationId xmlns:a16="http://schemas.microsoft.com/office/drawing/2014/main" id="{B06CC03A-1AA0-4D26-8843-7A3C9DC8BA5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4" name="_x0000_t202" hidden="1">
          <a:extLst>
            <a:ext uri="{FF2B5EF4-FFF2-40B4-BE49-F238E27FC236}">
              <a16:creationId xmlns:a16="http://schemas.microsoft.com/office/drawing/2014/main" id="{A7CC6027-243E-4699-8EAB-9FB5245B104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2" name="_x0000_t202" hidden="1">
          <a:extLst>
            <a:ext uri="{FF2B5EF4-FFF2-40B4-BE49-F238E27FC236}">
              <a16:creationId xmlns:a16="http://schemas.microsoft.com/office/drawing/2014/main" id="{1BFE3497-C66C-4EB6-A9D3-22F78EA5C6F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40" name="_x0000_t202" hidden="1">
          <a:extLst>
            <a:ext uri="{FF2B5EF4-FFF2-40B4-BE49-F238E27FC236}">
              <a16:creationId xmlns:a16="http://schemas.microsoft.com/office/drawing/2014/main" id="{A060E8BB-1AFF-481F-8EF5-1CB9597D11B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8" name="_x0000_t202" hidden="1">
          <a:extLst>
            <a:ext uri="{FF2B5EF4-FFF2-40B4-BE49-F238E27FC236}">
              <a16:creationId xmlns:a16="http://schemas.microsoft.com/office/drawing/2014/main" id="{5260809D-CAC7-438D-8B16-2B2305392EA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6" name="_x0000_t202" hidden="1">
          <a:extLst>
            <a:ext uri="{FF2B5EF4-FFF2-40B4-BE49-F238E27FC236}">
              <a16:creationId xmlns:a16="http://schemas.microsoft.com/office/drawing/2014/main" id="{3D4945BE-54FD-4A4B-97CF-630A7DF24F0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4" name="_x0000_t202" hidden="1">
          <a:extLst>
            <a:ext uri="{FF2B5EF4-FFF2-40B4-BE49-F238E27FC236}">
              <a16:creationId xmlns:a16="http://schemas.microsoft.com/office/drawing/2014/main" id="{5C20D7B5-DBD9-4C7F-9DFB-E4DB5F22410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2" name="_x0000_t202" hidden="1">
          <a:extLst>
            <a:ext uri="{FF2B5EF4-FFF2-40B4-BE49-F238E27FC236}">
              <a16:creationId xmlns:a16="http://schemas.microsoft.com/office/drawing/2014/main" id="{BDF4ED06-73F4-4111-8E7C-20ED5D8546E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30" name="_x0000_t202" hidden="1">
          <a:extLst>
            <a:ext uri="{FF2B5EF4-FFF2-40B4-BE49-F238E27FC236}">
              <a16:creationId xmlns:a16="http://schemas.microsoft.com/office/drawing/2014/main" id="{AEEC7375-B0D5-4B53-85EA-1953EA8C822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8" name="_x0000_t202" hidden="1">
          <a:extLst>
            <a:ext uri="{FF2B5EF4-FFF2-40B4-BE49-F238E27FC236}">
              <a16:creationId xmlns:a16="http://schemas.microsoft.com/office/drawing/2014/main" id="{712180D6-3E7B-4708-AC0E-C1602FB6DAE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6" name="_x0000_t202" hidden="1">
          <a:extLst>
            <a:ext uri="{FF2B5EF4-FFF2-40B4-BE49-F238E27FC236}">
              <a16:creationId xmlns:a16="http://schemas.microsoft.com/office/drawing/2014/main" id="{3A45A890-C716-4F5B-9382-F4A49908AFF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4" name="_x0000_t202" hidden="1">
          <a:extLst>
            <a:ext uri="{FF2B5EF4-FFF2-40B4-BE49-F238E27FC236}">
              <a16:creationId xmlns:a16="http://schemas.microsoft.com/office/drawing/2014/main" id="{06273AE2-BF3E-4103-AA64-7408E937EEE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2" name="_x0000_t202" hidden="1">
          <a:extLst>
            <a:ext uri="{FF2B5EF4-FFF2-40B4-BE49-F238E27FC236}">
              <a16:creationId xmlns:a16="http://schemas.microsoft.com/office/drawing/2014/main" id="{D7FBC17A-712A-4746-82C1-A6370011330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20" name="_x0000_t202" hidden="1">
          <a:extLst>
            <a:ext uri="{FF2B5EF4-FFF2-40B4-BE49-F238E27FC236}">
              <a16:creationId xmlns:a16="http://schemas.microsoft.com/office/drawing/2014/main" id="{7781E71D-F23E-4AAB-A81E-1BDF39C7C81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704850</xdr:colOff>
      <xdr:row>26</xdr:row>
      <xdr:rowOff>228600</xdr:rowOff>
    </xdr:to>
    <xdr:sp macro="" textlink="">
      <xdr:nvSpPr>
        <xdr:cNvPr id="9218" name="_x0000_t202" hidden="1">
          <a:extLst>
            <a:ext uri="{FF2B5EF4-FFF2-40B4-BE49-F238E27FC236}">
              <a16:creationId xmlns:a16="http://schemas.microsoft.com/office/drawing/2014/main" id="{531C2DFC-475D-4483-BDD8-2D801E157B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bens.sharepoint.com/sites/service-vie-associative-et-festive/Documents%20partages/R&#233;serv&#233;s%20au%20service/ASSOCIATIONS/5%20-%20SUBVENTIONS/2023%20-%20Campagne/lancement%20campagne/Classeu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s>
    <sheetDataSet>
      <sheetData sheetId="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www.insee.fr/"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5"/>
  <sheetViews>
    <sheetView tabSelected="1" topLeftCell="A20" zoomScale="90" zoomScaleNormal="90" workbookViewId="0">
      <selection activeCell="A24" sqref="A24:F24"/>
    </sheetView>
  </sheetViews>
  <sheetFormatPr baseColWidth="10" defaultColWidth="9.109375" defaultRowHeight="13.8" x14ac:dyDescent="0.25"/>
  <cols>
    <col min="1" max="6" width="19.44140625" style="1" customWidth="1"/>
    <col min="7" max="10" width="14.33203125" style="1" customWidth="1"/>
    <col min="11" max="1023" width="11.5546875" style="1"/>
    <col min="1024" max="1025" width="11.5546875"/>
  </cols>
  <sheetData>
    <row r="1" spans="1:1024" ht="29.85" customHeight="1" x14ac:dyDescent="0.25">
      <c r="A1" s="205" t="s">
        <v>0</v>
      </c>
      <c r="B1" s="205"/>
      <c r="C1" s="205"/>
      <c r="D1" s="205"/>
      <c r="E1" s="205"/>
      <c r="F1" s="205"/>
    </row>
    <row r="2" spans="1:1024" ht="9.4499999999999993" customHeight="1" x14ac:dyDescent="0.25">
      <c r="A2" s="206"/>
      <c r="B2" s="206"/>
      <c r="C2" s="206"/>
    </row>
    <row r="3" spans="1:1024" ht="14.85" customHeight="1" x14ac:dyDescent="0.25">
      <c r="A3" s="207" t="s">
        <v>1</v>
      </c>
      <c r="B3" s="207"/>
      <c r="C3" s="207"/>
      <c r="D3" s="207"/>
      <c r="E3" s="207"/>
      <c r="F3" s="207"/>
    </row>
    <row r="4" spans="1:1024" ht="97.65" customHeight="1" x14ac:dyDescent="0.25">
      <c r="A4" s="208" t="s">
        <v>2</v>
      </c>
      <c r="B4" s="208"/>
      <c r="C4" s="208"/>
      <c r="D4" s="208"/>
      <c r="E4" s="208"/>
      <c r="F4" s="208"/>
      <c r="G4" s="2"/>
      <c r="H4" s="2"/>
      <c r="I4" s="2"/>
      <c r="J4" s="2"/>
    </row>
    <row r="5" spans="1:1024" ht="113.1" customHeight="1" x14ac:dyDescent="0.25">
      <c r="A5" s="208" t="s">
        <v>309</v>
      </c>
      <c r="B5" s="208"/>
      <c r="C5" s="208"/>
      <c r="D5" s="208"/>
      <c r="E5" s="208"/>
      <c r="F5" s="208"/>
      <c r="G5" s="2" t="s">
        <v>308</v>
      </c>
      <c r="H5" s="2"/>
      <c r="I5" s="2"/>
      <c r="J5" s="2"/>
    </row>
    <row r="6" spans="1:1024" ht="9.9" customHeight="1" x14ac:dyDescent="0.25">
      <c r="A6" s="200"/>
      <c r="B6" s="200"/>
      <c r="C6" s="200"/>
      <c r="D6" s="200"/>
      <c r="E6" s="200"/>
      <c r="F6" s="200"/>
      <c r="G6" s="3"/>
      <c r="H6" s="3"/>
      <c r="I6" s="3"/>
      <c r="J6" s="3"/>
    </row>
    <row r="7" spans="1:1024" ht="16.350000000000001" customHeight="1" x14ac:dyDescent="0.25">
      <c r="A7" s="199" t="s">
        <v>3</v>
      </c>
      <c r="B7" s="199"/>
      <c r="C7" s="199"/>
      <c r="D7" s="199"/>
      <c r="E7" s="199"/>
      <c r="F7" s="199"/>
      <c r="G7" s="3"/>
      <c r="H7" s="3"/>
      <c r="I7" s="3"/>
      <c r="J7" s="3"/>
    </row>
    <row r="8" spans="1:1024" ht="46.5" customHeight="1" x14ac:dyDescent="0.25">
      <c r="A8" s="194" t="s">
        <v>310</v>
      </c>
      <c r="B8" s="194"/>
      <c r="C8" s="194"/>
      <c r="D8" s="194"/>
      <c r="E8" s="194"/>
      <c r="F8" s="194"/>
      <c r="G8" s="3"/>
      <c r="H8" s="3"/>
      <c r="I8" s="3"/>
      <c r="J8" s="3"/>
    </row>
    <row r="9" spans="1:1024" s="6" customFormat="1" ht="36" customHeight="1" x14ac:dyDescent="0.25">
      <c r="A9" s="201" t="s">
        <v>4</v>
      </c>
      <c r="B9" s="201"/>
      <c r="C9" s="201"/>
      <c r="D9" s="201"/>
      <c r="E9" s="201"/>
      <c r="F9" s="201"/>
      <c r="G9" s="5"/>
      <c r="H9" s="5"/>
      <c r="I9" s="5"/>
      <c r="J9" s="5"/>
      <c r="AMJ9"/>
    </row>
    <row r="10" spans="1:1024" s="6" customFormat="1" ht="21" customHeight="1" x14ac:dyDescent="0.25">
      <c r="A10" s="202" t="s">
        <v>5</v>
      </c>
      <c r="B10" s="203"/>
      <c r="C10" s="203"/>
      <c r="D10" s="203"/>
      <c r="E10" s="203"/>
      <c r="F10" s="204"/>
      <c r="G10" s="7"/>
      <c r="H10" s="7"/>
      <c r="I10" s="7"/>
      <c r="J10" s="5"/>
      <c r="AMJ10"/>
    </row>
    <row r="11" spans="1:1024" ht="14.4" x14ac:dyDescent="0.25">
      <c r="A11" s="198"/>
      <c r="B11" s="198"/>
      <c r="C11" s="198"/>
      <c r="D11" s="198"/>
      <c r="E11" s="198"/>
      <c r="F11" s="198"/>
      <c r="G11" s="8"/>
      <c r="H11" s="8"/>
      <c r="I11" s="8"/>
      <c r="J11" s="8"/>
    </row>
    <row r="12" spans="1:1024" ht="16.350000000000001" customHeight="1" x14ac:dyDescent="0.25">
      <c r="A12" s="199" t="s">
        <v>6</v>
      </c>
      <c r="B12" s="199"/>
      <c r="C12" s="199"/>
      <c r="D12" s="199"/>
      <c r="E12" s="199"/>
      <c r="F12" s="199"/>
      <c r="G12" s="3"/>
      <c r="H12" s="3"/>
      <c r="I12" s="3"/>
      <c r="J12" s="3"/>
    </row>
    <row r="13" spans="1:1024" ht="8.85" customHeight="1" x14ac:dyDescent="0.25">
      <c r="A13" s="9"/>
      <c r="B13" s="8"/>
      <c r="C13" s="8"/>
      <c r="D13" s="8"/>
      <c r="E13" s="8"/>
      <c r="F13" s="8"/>
      <c r="G13" s="8"/>
      <c r="H13" s="8"/>
      <c r="I13" s="8"/>
      <c r="J13" s="8"/>
    </row>
    <row r="14" spans="1:1024" ht="20.399999999999999" customHeight="1" x14ac:dyDescent="0.25">
      <c r="A14" s="194" t="s">
        <v>7</v>
      </c>
      <c r="B14" s="194"/>
      <c r="C14" s="194"/>
      <c r="D14" s="194"/>
      <c r="E14" s="10"/>
      <c r="F14" s="3"/>
      <c r="G14" s="3"/>
      <c r="H14" s="3"/>
      <c r="I14" s="3"/>
      <c r="J14" s="3"/>
    </row>
    <row r="15" spans="1:1024" ht="6.75" customHeight="1" x14ac:dyDescent="0.25">
      <c r="A15" s="4"/>
      <c r="B15" s="11"/>
      <c r="C15" s="11"/>
      <c r="D15" s="11"/>
      <c r="E15" s="8"/>
      <c r="F15" s="3"/>
      <c r="G15" s="3"/>
      <c r="H15" s="3"/>
      <c r="I15" s="3"/>
      <c r="J15" s="3"/>
    </row>
    <row r="16" spans="1:1024" ht="32.25" customHeight="1" x14ac:dyDescent="0.25">
      <c r="A16" s="193" t="s">
        <v>8</v>
      </c>
      <c r="B16" s="193"/>
      <c r="C16" s="193"/>
      <c r="D16" s="193"/>
      <c r="E16" s="193"/>
      <c r="F16" s="12"/>
      <c r="G16" s="3"/>
      <c r="H16" s="3"/>
      <c r="I16" s="3"/>
      <c r="J16" s="3"/>
    </row>
    <row r="17" spans="1:24" ht="20.399999999999999" customHeight="1" x14ac:dyDescent="0.25">
      <c r="A17" s="193" t="s">
        <v>9</v>
      </c>
      <c r="B17" s="193"/>
      <c r="C17" s="193"/>
      <c r="D17" s="193"/>
      <c r="E17" s="193"/>
      <c r="F17" s="193"/>
      <c r="G17" s="3"/>
      <c r="H17" s="3"/>
      <c r="I17" s="3"/>
      <c r="J17" s="3"/>
    </row>
    <row r="18" spans="1:24" ht="39.75" customHeight="1" x14ac:dyDescent="0.25">
      <c r="A18" s="194" t="s">
        <v>10</v>
      </c>
      <c r="B18" s="194"/>
      <c r="C18" s="194"/>
      <c r="D18" s="194"/>
      <c r="E18" s="194"/>
      <c r="F18" s="194"/>
      <c r="G18" s="3"/>
      <c r="H18" s="3"/>
      <c r="I18" s="3"/>
      <c r="J18" s="3"/>
    </row>
    <row r="19" spans="1:24" ht="25.65" customHeight="1" x14ac:dyDescent="0.25">
      <c r="A19" s="195" t="s">
        <v>11</v>
      </c>
      <c r="B19" s="195"/>
      <c r="C19" s="195"/>
      <c r="D19" s="195"/>
      <c r="E19" s="13"/>
      <c r="F19" s="14"/>
      <c r="G19" s="3"/>
      <c r="H19" s="3"/>
      <c r="I19" s="3"/>
      <c r="J19" s="3"/>
    </row>
    <row r="20" spans="1:24" ht="14.4" customHeight="1" x14ac:dyDescent="0.25">
      <c r="A20" s="15"/>
      <c r="B20" s="15"/>
      <c r="C20" s="16"/>
      <c r="D20" s="8"/>
      <c r="E20" s="8"/>
      <c r="F20" s="3"/>
      <c r="G20" s="3"/>
      <c r="H20" s="3"/>
      <c r="I20" s="3"/>
      <c r="J20" s="3"/>
    </row>
    <row r="21" spans="1:24" ht="18.899999999999999" customHeight="1" x14ac:dyDescent="0.25">
      <c r="A21" s="196" t="s">
        <v>12</v>
      </c>
      <c r="B21" s="196"/>
      <c r="C21" s="196"/>
      <c r="D21" s="196"/>
      <c r="E21" s="196"/>
      <c r="F21" s="196"/>
      <c r="G21" s="17"/>
      <c r="H21" s="17"/>
      <c r="I21" s="17"/>
      <c r="J21" s="17"/>
      <c r="K21" s="17"/>
      <c r="L21" s="17"/>
      <c r="M21" s="17"/>
      <c r="N21" s="17"/>
      <c r="O21" s="17"/>
      <c r="P21" s="17"/>
      <c r="Q21" s="17"/>
      <c r="R21" s="17"/>
      <c r="S21" s="17"/>
      <c r="T21" s="17"/>
      <c r="U21" s="17"/>
      <c r="V21" s="17"/>
      <c r="W21" s="17"/>
      <c r="X21" s="17"/>
    </row>
    <row r="22" spans="1:24" ht="8.85" customHeight="1" x14ac:dyDescent="0.25">
      <c r="A22" s="18"/>
      <c r="B22" s="17"/>
      <c r="C22" s="17"/>
      <c r="D22" s="17"/>
      <c r="E22" s="17"/>
      <c r="F22" s="17"/>
      <c r="G22" s="17"/>
      <c r="H22" s="17"/>
      <c r="I22" s="17"/>
      <c r="J22" s="17"/>
      <c r="K22" s="17"/>
      <c r="L22" s="17"/>
      <c r="M22" s="17"/>
      <c r="N22" s="17"/>
      <c r="O22" s="17"/>
      <c r="P22" s="17"/>
      <c r="Q22" s="17"/>
      <c r="R22" s="17"/>
      <c r="S22" s="17"/>
      <c r="T22" s="17"/>
      <c r="U22" s="17"/>
      <c r="V22" s="17"/>
      <c r="W22" s="17"/>
      <c r="X22" s="17"/>
    </row>
    <row r="23" spans="1:24" ht="53.4" customHeight="1" x14ac:dyDescent="0.25">
      <c r="A23" s="197" t="s">
        <v>311</v>
      </c>
      <c r="B23" s="197"/>
      <c r="C23" s="197"/>
      <c r="D23" s="197"/>
      <c r="E23" s="197"/>
      <c r="F23" s="197"/>
      <c r="G23" s="17"/>
      <c r="H23" s="17"/>
      <c r="I23" s="17"/>
      <c r="J23" s="17"/>
      <c r="K23" s="17"/>
      <c r="L23" s="17"/>
      <c r="M23" s="17"/>
      <c r="N23" s="17"/>
      <c r="O23" s="17"/>
      <c r="P23" s="17"/>
      <c r="Q23" s="17"/>
      <c r="R23" s="17"/>
      <c r="S23" s="17"/>
      <c r="T23" s="17"/>
      <c r="U23" s="17"/>
      <c r="V23" s="17"/>
      <c r="W23" s="17"/>
      <c r="X23" s="17"/>
    </row>
    <row r="24" spans="1:24" ht="30.45" customHeight="1" x14ac:dyDescent="0.25">
      <c r="A24" s="192" t="s">
        <v>312</v>
      </c>
      <c r="B24" s="192"/>
      <c r="C24" s="192"/>
      <c r="D24" s="192"/>
      <c r="E24" s="192"/>
      <c r="F24" s="192"/>
      <c r="G24" s="17"/>
    </row>
    <row r="25" spans="1:24" ht="26.85" customHeight="1" x14ac:dyDescent="0.25">
      <c r="A25" s="17"/>
      <c r="B25" s="17"/>
      <c r="C25" s="17"/>
      <c r="G25" s="17"/>
    </row>
    <row r="26" spans="1:24" ht="26.85" customHeight="1" x14ac:dyDescent="0.25">
      <c r="A26" s="17"/>
      <c r="B26" s="17"/>
      <c r="C26" s="17"/>
      <c r="G26" s="17"/>
    </row>
    <row r="27" spans="1:24" ht="26.85" customHeight="1" x14ac:dyDescent="0.25">
      <c r="A27" s="17"/>
      <c r="B27" s="17"/>
      <c r="C27" s="17"/>
      <c r="G27" s="17"/>
    </row>
    <row r="28" spans="1:24" ht="26.85" customHeight="1" x14ac:dyDescent="0.25">
      <c r="A28" s="17"/>
      <c r="B28" s="17"/>
      <c r="C28" s="17"/>
      <c r="G28" s="17"/>
    </row>
    <row r="29" spans="1:24" ht="26.85" customHeight="1" x14ac:dyDescent="0.25">
      <c r="A29" s="17"/>
      <c r="B29" s="17"/>
      <c r="C29" s="17"/>
    </row>
    <row r="30" spans="1:24" ht="26.85" customHeight="1" x14ac:dyDescent="0.25">
      <c r="A30" s="17"/>
      <c r="B30" s="17"/>
      <c r="C30" s="17"/>
    </row>
    <row r="31" spans="1:24" ht="26.85" customHeight="1" x14ac:dyDescent="0.25">
      <c r="A31" s="17"/>
      <c r="B31" s="17"/>
      <c r="C31" s="17"/>
    </row>
    <row r="32" spans="1:24" ht="26.85" customHeight="1" x14ac:dyDescent="0.25">
      <c r="A32" s="17"/>
      <c r="B32" s="17"/>
      <c r="C32" s="17"/>
    </row>
    <row r="33" spans="1:3" ht="26.85" customHeight="1" x14ac:dyDescent="0.25">
      <c r="A33" s="17"/>
      <c r="B33" s="17"/>
      <c r="C33" s="17"/>
    </row>
    <row r="34" spans="1:3" ht="26.85" customHeight="1" x14ac:dyDescent="0.25">
      <c r="A34" s="17"/>
      <c r="B34" s="17"/>
      <c r="C34" s="17"/>
    </row>
    <row r="35" spans="1:3" ht="26.85" customHeight="1" x14ac:dyDescent="0.25">
      <c r="A35" s="17"/>
      <c r="B35" s="17"/>
      <c r="C35" s="17"/>
    </row>
    <row r="36" spans="1:3" ht="26.85" customHeight="1" x14ac:dyDescent="0.25">
      <c r="A36" s="17"/>
      <c r="B36" s="17"/>
      <c r="C36" s="17"/>
    </row>
    <row r="37" spans="1:3" ht="26.85" customHeight="1" x14ac:dyDescent="0.25">
      <c r="A37" s="17"/>
      <c r="B37" s="17"/>
      <c r="C37" s="17"/>
    </row>
    <row r="38" spans="1:3" ht="26.85" customHeight="1" x14ac:dyDescent="0.25">
      <c r="A38" s="17"/>
      <c r="B38" s="17"/>
      <c r="C38" s="17"/>
    </row>
    <row r="39" spans="1:3" ht="26.85" customHeight="1" x14ac:dyDescent="0.25">
      <c r="A39" s="17"/>
      <c r="B39" s="17"/>
      <c r="C39" s="17"/>
    </row>
    <row r="40" spans="1:3" ht="26.85" customHeight="1" x14ac:dyDescent="0.25">
      <c r="A40" s="17"/>
      <c r="B40" s="17"/>
      <c r="C40" s="17"/>
    </row>
    <row r="41" spans="1:3" ht="26.85" customHeight="1" x14ac:dyDescent="0.25">
      <c r="A41" s="17"/>
      <c r="B41" s="17"/>
      <c r="C41" s="17"/>
    </row>
    <row r="42" spans="1:3" ht="26.85" customHeight="1" x14ac:dyDescent="0.25">
      <c r="A42" s="17"/>
      <c r="B42" s="17"/>
      <c r="C42" s="17"/>
    </row>
    <row r="43" spans="1:3" ht="26.85" customHeight="1" x14ac:dyDescent="0.25">
      <c r="A43" s="17"/>
      <c r="B43" s="17"/>
      <c r="C43" s="17"/>
    </row>
    <row r="44" spans="1:3" ht="26.85" customHeight="1" x14ac:dyDescent="0.25">
      <c r="A44" s="17"/>
      <c r="B44" s="17"/>
      <c r="C44" s="17"/>
    </row>
    <row r="45" spans="1:3" ht="26.85" customHeight="1" x14ac:dyDescent="0.25">
      <c r="A45" s="17"/>
      <c r="B45" s="17"/>
      <c r="C45" s="17"/>
    </row>
    <row r="46" spans="1:3" ht="26.85" customHeight="1" x14ac:dyDescent="0.25">
      <c r="A46" s="17"/>
      <c r="B46" s="17"/>
      <c r="C46" s="17"/>
    </row>
    <row r="47" spans="1:3" ht="26.85" customHeight="1" x14ac:dyDescent="0.25">
      <c r="A47" s="17"/>
      <c r="B47" s="17"/>
      <c r="C47" s="17"/>
    </row>
    <row r="1048548" ht="12.75" customHeight="1" x14ac:dyDescent="0.25"/>
    <row r="1048549" ht="12.75" customHeight="1" x14ac:dyDescent="0.25"/>
    <row r="1048550" ht="12.75" customHeight="1" x14ac:dyDescent="0.25"/>
    <row r="1048551" ht="12.75" customHeight="1" x14ac:dyDescent="0.25"/>
    <row r="1048552" ht="12.75" customHeight="1" x14ac:dyDescent="0.25"/>
    <row r="1048553" ht="12.75" customHeight="1" x14ac:dyDescent="0.25"/>
    <row r="1048554" ht="12.75" customHeight="1" x14ac:dyDescent="0.25"/>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sheetData>
  <mergeCells count="20">
    <mergeCell ref="A1:F1"/>
    <mergeCell ref="A2:C2"/>
    <mergeCell ref="A3:F3"/>
    <mergeCell ref="A4:F4"/>
    <mergeCell ref="A5:F5"/>
    <mergeCell ref="A11:F11"/>
    <mergeCell ref="A12:F12"/>
    <mergeCell ref="A14:D14"/>
    <mergeCell ref="A16:E16"/>
    <mergeCell ref="A6:F6"/>
    <mergeCell ref="A7:F7"/>
    <mergeCell ref="A8:F8"/>
    <mergeCell ref="A9:F9"/>
    <mergeCell ref="A10:F10"/>
    <mergeCell ref="A24:F24"/>
    <mergeCell ref="A17:F17"/>
    <mergeCell ref="A18:F18"/>
    <mergeCell ref="A19:D19"/>
    <mergeCell ref="A21:F21"/>
    <mergeCell ref="A23:F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CCFF"/>
    <pageSetUpPr fitToPage="1"/>
  </sheetPr>
  <dimension ref="A1:AMK31"/>
  <sheetViews>
    <sheetView zoomScale="110" zoomScaleNormal="110" workbookViewId="0">
      <selection activeCell="E17" sqref="E17"/>
    </sheetView>
  </sheetViews>
  <sheetFormatPr baseColWidth="10" defaultColWidth="9.109375" defaultRowHeight="13.2" x14ac:dyDescent="0.25"/>
  <cols>
    <col min="1" max="1" width="50" style="88" customWidth="1"/>
    <col min="2" max="2" width="12.33203125" style="88" customWidth="1"/>
    <col min="3" max="3" width="5.44140625" style="88" customWidth="1"/>
    <col min="4" max="4" width="52.5546875" style="88" customWidth="1"/>
    <col min="5" max="5" width="45.44140625" style="88" customWidth="1"/>
    <col min="6" max="6" width="2.88671875" style="89" customWidth="1"/>
    <col min="7" max="1025" width="11.5546875" style="89"/>
  </cols>
  <sheetData>
    <row r="1" spans="1:11" ht="44.85" customHeight="1" x14ac:dyDescent="0.25">
      <c r="A1" s="55" t="s">
        <v>218</v>
      </c>
      <c r="B1" s="274" t="s">
        <v>219</v>
      </c>
      <c r="C1" s="274"/>
      <c r="D1" s="274"/>
      <c r="E1" s="274"/>
      <c r="F1" s="24"/>
      <c r="G1" s="24"/>
      <c r="H1" s="24"/>
      <c r="I1" s="24"/>
      <c r="J1" s="24"/>
      <c r="K1" s="24"/>
    </row>
    <row r="2" spans="1:11" ht="27.45" customHeight="1" x14ac:dyDescent="0.25">
      <c r="A2" s="128">
        <f>'Informations générales'!B8</f>
        <v>0</v>
      </c>
      <c r="B2" s="290">
        <f>'Projet 1'!C3</f>
        <v>0</v>
      </c>
      <c r="C2" s="290"/>
      <c r="D2" s="290"/>
      <c r="E2" s="290"/>
    </row>
    <row r="3" spans="1:11" s="113" customFormat="1" ht="21.15" customHeight="1" x14ac:dyDescent="0.25">
      <c r="A3" s="143" t="s">
        <v>127</v>
      </c>
      <c r="B3" s="94" t="s">
        <v>128</v>
      </c>
      <c r="C3" s="270"/>
      <c r="D3" s="143" t="s">
        <v>129</v>
      </c>
      <c r="E3" s="94" t="s">
        <v>130</v>
      </c>
    </row>
    <row r="4" spans="1:11" s="113" customFormat="1" ht="28.35" customHeight="1" x14ac:dyDescent="0.25">
      <c r="A4" s="264" t="s">
        <v>131</v>
      </c>
      <c r="B4" s="264"/>
      <c r="C4" s="270"/>
      <c r="D4" s="264" t="s">
        <v>132</v>
      </c>
      <c r="E4" s="264"/>
    </row>
    <row r="5" spans="1:11" s="113" customFormat="1" ht="28.35" customHeight="1" x14ac:dyDescent="0.25">
      <c r="A5" s="95" t="s">
        <v>133</v>
      </c>
      <c r="B5" s="95">
        <f>SUM('BP Projet 1'!B6:B8)</f>
        <v>0</v>
      </c>
      <c r="C5" s="270"/>
      <c r="D5" s="95" t="s">
        <v>134</v>
      </c>
      <c r="E5" s="96">
        <v>0</v>
      </c>
    </row>
    <row r="6" spans="1:11" s="113" customFormat="1" ht="28.35" customHeight="1" x14ac:dyDescent="0.25">
      <c r="A6" s="97" t="s">
        <v>135</v>
      </c>
      <c r="B6" s="98">
        <v>0</v>
      </c>
      <c r="C6" s="270"/>
      <c r="D6" s="99"/>
      <c r="E6" s="99"/>
    </row>
    <row r="7" spans="1:11" s="113" customFormat="1" ht="28.35" customHeight="1" x14ac:dyDescent="0.25">
      <c r="A7" s="97" t="s">
        <v>136</v>
      </c>
      <c r="B7" s="98">
        <v>0</v>
      </c>
      <c r="C7" s="270"/>
      <c r="D7" s="95" t="s">
        <v>137</v>
      </c>
      <c r="E7" s="95">
        <f>E8+E12+E16+E20++E22</f>
        <v>0</v>
      </c>
    </row>
    <row r="8" spans="1:11" s="113" customFormat="1" ht="28.35" customHeight="1" x14ac:dyDescent="0.25">
      <c r="A8" s="97" t="s">
        <v>138</v>
      </c>
      <c r="B8" s="98">
        <v>0</v>
      </c>
      <c r="C8" s="270"/>
      <c r="D8" s="100" t="s">
        <v>139</v>
      </c>
      <c r="E8" s="100">
        <f>'BP Projet 1'!E9+'BP Projet 1'!E10</f>
        <v>0</v>
      </c>
    </row>
    <row r="9" spans="1:11" s="113" customFormat="1" ht="28.35" customHeight="1" x14ac:dyDescent="0.25">
      <c r="A9" s="95" t="s">
        <v>140</v>
      </c>
      <c r="B9" s="95">
        <f>'BP Projet 1'!B10+'BP Projet 1'!B11+'BP Projet 1'!B12+'BP Projet 1'!B13</f>
        <v>0</v>
      </c>
      <c r="C9" s="270"/>
      <c r="D9" s="98"/>
      <c r="E9" s="98">
        <v>0</v>
      </c>
    </row>
    <row r="10" spans="1:11" s="113" customFormat="1" ht="28.35" customHeight="1" x14ac:dyDescent="0.25">
      <c r="A10" s="97" t="s">
        <v>141</v>
      </c>
      <c r="B10" s="98">
        <v>0</v>
      </c>
      <c r="C10" s="270"/>
      <c r="D10" s="98"/>
      <c r="E10" s="98"/>
    </row>
    <row r="11" spans="1:11" s="113" customFormat="1" ht="28.35" customHeight="1" x14ac:dyDescent="0.25">
      <c r="A11" s="97" t="s">
        <v>142</v>
      </c>
      <c r="B11" s="98">
        <v>0</v>
      </c>
      <c r="C11" s="270"/>
      <c r="D11" s="97"/>
      <c r="E11" s="101"/>
    </row>
    <row r="12" spans="1:11" s="113" customFormat="1" ht="28.35" customHeight="1" x14ac:dyDescent="0.25">
      <c r="A12" s="97" t="s">
        <v>143</v>
      </c>
      <c r="B12" s="98">
        <v>0</v>
      </c>
      <c r="C12" s="270"/>
      <c r="D12" s="100" t="s">
        <v>144</v>
      </c>
      <c r="E12" s="100">
        <f>'BP Projet 1'!E13+'BP Projet 1'!E14</f>
        <v>0</v>
      </c>
    </row>
    <row r="13" spans="1:11" s="113" customFormat="1" ht="28.35" customHeight="1" x14ac:dyDescent="0.25">
      <c r="A13" s="97" t="s">
        <v>145</v>
      </c>
      <c r="B13" s="98">
        <v>0</v>
      </c>
      <c r="C13" s="270"/>
      <c r="D13" s="97" t="s">
        <v>146</v>
      </c>
      <c r="E13" s="98">
        <v>0</v>
      </c>
    </row>
    <row r="14" spans="1:11" s="113" customFormat="1" ht="28.35" customHeight="1" x14ac:dyDescent="0.25">
      <c r="A14" s="95" t="s">
        <v>147</v>
      </c>
      <c r="B14" s="95">
        <f>'BP Projet 1'!B15+'BP Projet 1'!B16+'BP Projet 1'!B17+'BP Projet 1'!B18</f>
        <v>0</v>
      </c>
      <c r="C14" s="270"/>
      <c r="D14" s="101" t="s">
        <v>148</v>
      </c>
      <c r="E14" s="98">
        <v>0</v>
      </c>
    </row>
    <row r="15" spans="1:11" s="113" customFormat="1" ht="28.35" customHeight="1" x14ac:dyDescent="0.25">
      <c r="A15" s="97" t="s">
        <v>149</v>
      </c>
      <c r="B15" s="98">
        <v>0</v>
      </c>
      <c r="C15" s="270"/>
      <c r="D15" s="97"/>
      <c r="E15" s="97"/>
    </row>
    <row r="16" spans="1:11" s="113" customFormat="1" ht="28.35" customHeight="1" x14ac:dyDescent="0.25">
      <c r="A16" s="97" t="s">
        <v>150</v>
      </c>
      <c r="B16" s="98">
        <v>0</v>
      </c>
      <c r="C16" s="270"/>
      <c r="D16" s="100" t="s">
        <v>151</v>
      </c>
      <c r="E16" s="102">
        <f>'BP Projet 1'!E17+'BP Projet 1'!E18</f>
        <v>0</v>
      </c>
    </row>
    <row r="17" spans="1:5" s="113" customFormat="1" ht="28.35" customHeight="1" x14ac:dyDescent="0.25">
      <c r="A17" s="97" t="s">
        <v>152</v>
      </c>
      <c r="B17" s="98">
        <v>0</v>
      </c>
      <c r="C17" s="270"/>
      <c r="D17" s="97" t="s">
        <v>153</v>
      </c>
      <c r="E17" s="98">
        <v>0</v>
      </c>
    </row>
    <row r="18" spans="1:5" s="113" customFormat="1" ht="28.35" customHeight="1" x14ac:dyDescent="0.25">
      <c r="A18" s="97" t="s">
        <v>145</v>
      </c>
      <c r="B18" s="98">
        <v>0</v>
      </c>
      <c r="C18" s="270"/>
      <c r="D18" s="101" t="s">
        <v>154</v>
      </c>
      <c r="E18" s="98">
        <v>0</v>
      </c>
    </row>
    <row r="19" spans="1:5" s="113" customFormat="1" ht="28.35" customHeight="1" x14ac:dyDescent="0.25">
      <c r="A19" s="95" t="s">
        <v>155</v>
      </c>
      <c r="B19" s="95">
        <f>'BP Projet 1'!B20+'BP Projet 1'!B21</f>
        <v>0</v>
      </c>
      <c r="C19" s="270"/>
      <c r="D19" s="97"/>
      <c r="E19" s="97"/>
    </row>
    <row r="20" spans="1:5" s="113" customFormat="1" ht="28.35" customHeight="1" x14ac:dyDescent="0.25">
      <c r="A20" s="97" t="s">
        <v>156</v>
      </c>
      <c r="B20" s="98">
        <v>0</v>
      </c>
      <c r="C20" s="270"/>
      <c r="D20" s="100" t="s">
        <v>157</v>
      </c>
      <c r="E20" s="103">
        <v>0</v>
      </c>
    </row>
    <row r="21" spans="1:5" s="113" customFormat="1" ht="28.35" customHeight="1" x14ac:dyDescent="0.25">
      <c r="A21" s="97" t="s">
        <v>145</v>
      </c>
      <c r="B21" s="98">
        <v>0</v>
      </c>
      <c r="C21" s="270"/>
      <c r="D21" s="271" t="s">
        <v>220</v>
      </c>
      <c r="E21" s="272"/>
    </row>
    <row r="22" spans="1:5" s="113" customFormat="1" ht="28.35" customHeight="1" x14ac:dyDescent="0.25">
      <c r="A22" s="95" t="s">
        <v>159</v>
      </c>
      <c r="B22" s="95">
        <f>'BP Projet 1'!B23+'BP Projet 1'!B24+'BP Projet 1'!B25</f>
        <v>0</v>
      </c>
      <c r="C22" s="270"/>
      <c r="D22" s="100" t="s">
        <v>160</v>
      </c>
      <c r="E22" s="103">
        <v>0</v>
      </c>
    </row>
    <row r="23" spans="1:5" s="113" customFormat="1" ht="28.35" customHeight="1" x14ac:dyDescent="0.25">
      <c r="A23" s="97" t="s">
        <v>161</v>
      </c>
      <c r="B23" s="98">
        <v>0</v>
      </c>
      <c r="C23" s="270"/>
      <c r="D23" s="271" t="s">
        <v>220</v>
      </c>
      <c r="E23" s="272"/>
    </row>
    <row r="24" spans="1:5" s="113" customFormat="1" ht="28.35" customHeight="1" x14ac:dyDescent="0.25">
      <c r="A24" s="97" t="s">
        <v>162</v>
      </c>
      <c r="B24" s="98">
        <v>0</v>
      </c>
      <c r="C24" s="270"/>
      <c r="D24" s="104"/>
      <c r="E24" s="99"/>
    </row>
    <row r="25" spans="1:5" s="113" customFormat="1" ht="28.35" customHeight="1" x14ac:dyDescent="0.25">
      <c r="A25" s="97" t="s">
        <v>163</v>
      </c>
      <c r="B25" s="98">
        <v>0</v>
      </c>
      <c r="C25" s="270"/>
      <c r="D25" s="104"/>
      <c r="E25" s="99"/>
    </row>
    <row r="26" spans="1:5" s="113" customFormat="1" ht="28.35" customHeight="1" x14ac:dyDescent="0.25">
      <c r="A26" s="105" t="s">
        <v>164</v>
      </c>
      <c r="B26" s="96">
        <v>0</v>
      </c>
      <c r="C26" s="270"/>
      <c r="D26" s="95" t="s">
        <v>165</v>
      </c>
      <c r="E26" s="96">
        <v>0</v>
      </c>
    </row>
    <row r="27" spans="1:5" s="113" customFormat="1" ht="28.35" customHeight="1" x14ac:dyDescent="0.25">
      <c r="A27" s="95" t="s">
        <v>166</v>
      </c>
      <c r="B27" s="96">
        <v>0</v>
      </c>
      <c r="C27" s="270"/>
      <c r="D27" s="97" t="s">
        <v>167</v>
      </c>
      <c r="E27" s="98">
        <v>0</v>
      </c>
    </row>
    <row r="28" spans="1:5" s="113" customFormat="1" ht="28.35" customHeight="1" x14ac:dyDescent="0.25">
      <c r="A28" s="95" t="s">
        <v>168</v>
      </c>
      <c r="B28" s="96">
        <v>0</v>
      </c>
      <c r="C28" s="270"/>
      <c r="D28" s="95" t="s">
        <v>169</v>
      </c>
      <c r="E28" s="96">
        <v>0</v>
      </c>
    </row>
    <row r="29" spans="1:5" s="113" customFormat="1" ht="28.35" customHeight="1" x14ac:dyDescent="0.25">
      <c r="A29" s="95" t="s">
        <v>170</v>
      </c>
      <c r="B29" s="96">
        <v>0</v>
      </c>
      <c r="C29" s="270"/>
      <c r="D29" s="95" t="s">
        <v>171</v>
      </c>
      <c r="E29" s="96">
        <v>0</v>
      </c>
    </row>
    <row r="30" spans="1:5" s="113" customFormat="1" ht="28.35" customHeight="1" x14ac:dyDescent="0.25">
      <c r="A30" s="106" t="s">
        <v>172</v>
      </c>
      <c r="B30" s="106">
        <f>'BP Projet 1'!B29+'BP Projet 1'!B28+'BP Projet 1'!B27+'BP Projet 1'!B26+'BP Projet 1'!B22+'BP Projet 1'!B19+'BP Projet 1'!B14+'BP Projet 1'!B9+'BP Projet 1'!B5</f>
        <v>0</v>
      </c>
      <c r="C30" s="270"/>
      <c r="D30" s="106" t="s">
        <v>173</v>
      </c>
      <c r="E30" s="106">
        <f>'BP Projet 1'!E29+'BP Projet 1'!E28+'BP Projet 1'!E26+'BP Projet 1'!E7+'BP Projet 1'!E5</f>
        <v>0</v>
      </c>
    </row>
    <row r="31" spans="1:5" s="113" customFormat="1" ht="28.35" customHeight="1" x14ac:dyDescent="0.25">
      <c r="A31" s="273" t="s">
        <v>188</v>
      </c>
      <c r="B31" s="273"/>
      <c r="C31" s="273"/>
      <c r="D31" s="273"/>
      <c r="E31" s="273"/>
    </row>
  </sheetData>
  <sheetProtection sheet="1" objects="1" scenarios="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99"/>
    <pageSetUpPr fitToPage="1"/>
  </sheetPr>
  <dimension ref="A1:AMK1048576"/>
  <sheetViews>
    <sheetView zoomScale="110" zoomScaleNormal="110" workbookViewId="0">
      <selection activeCell="D10" sqref="D10"/>
    </sheetView>
  </sheetViews>
  <sheetFormatPr baseColWidth="10" defaultColWidth="9.109375" defaultRowHeight="13.2" x14ac:dyDescent="0.25"/>
  <cols>
    <col min="1" max="1" width="49.109375" style="88" customWidth="1"/>
    <col min="2" max="2" width="12.44140625" style="88" customWidth="1"/>
    <col min="3" max="3" width="4.109375" style="88" customWidth="1"/>
    <col min="4" max="4" width="51.44140625" style="88" customWidth="1"/>
    <col min="5" max="5" width="12.88671875" style="88" customWidth="1"/>
    <col min="6" max="1025" width="11.5546875" style="89"/>
  </cols>
  <sheetData>
    <row r="1" spans="1:11" ht="37.35" customHeight="1" x14ac:dyDescent="0.25">
      <c r="A1" s="55" t="s">
        <v>221</v>
      </c>
      <c r="B1" s="291" t="s">
        <v>222</v>
      </c>
      <c r="C1" s="291"/>
      <c r="D1" s="291"/>
      <c r="E1" s="291"/>
      <c r="F1" s="24"/>
      <c r="G1" s="24"/>
      <c r="H1" s="24"/>
      <c r="I1" s="24"/>
      <c r="J1" s="24"/>
      <c r="K1" s="24"/>
    </row>
    <row r="2" spans="1:11" ht="17.25" customHeight="1" x14ac:dyDescent="0.25">
      <c r="A2" s="90">
        <f>'Informations générales'!B8</f>
        <v>0</v>
      </c>
      <c r="B2" s="130"/>
      <c r="C2" s="93"/>
      <c r="D2" s="259">
        <f>'Projet 1'!C3</f>
        <v>0</v>
      </c>
      <c r="E2" s="259"/>
    </row>
    <row r="3" spans="1:11" ht="20.399999999999999" customHeight="1" x14ac:dyDescent="0.25">
      <c r="A3" s="143" t="s">
        <v>127</v>
      </c>
      <c r="B3" s="94" t="s">
        <v>128</v>
      </c>
      <c r="C3" s="270"/>
      <c r="D3" s="143" t="s">
        <v>129</v>
      </c>
      <c r="E3" s="94" t="s">
        <v>130</v>
      </c>
    </row>
    <row r="4" spans="1:11" ht="26.7" customHeight="1" x14ac:dyDescent="0.25">
      <c r="A4" s="264" t="s">
        <v>131</v>
      </c>
      <c r="B4" s="264"/>
      <c r="C4" s="270"/>
      <c r="D4" s="264" t="s">
        <v>132</v>
      </c>
      <c r="E4" s="264"/>
    </row>
    <row r="5" spans="1:11" ht="26.7" customHeight="1" x14ac:dyDescent="0.25">
      <c r="A5" s="95" t="s">
        <v>133</v>
      </c>
      <c r="B5" s="95">
        <f>SUM('BR Projet 1'!B6:B8)</f>
        <v>0</v>
      </c>
      <c r="C5" s="270"/>
      <c r="D5" s="95" t="s">
        <v>134</v>
      </c>
      <c r="E5" s="131">
        <v>0</v>
      </c>
    </row>
    <row r="6" spans="1:11" ht="26.7" customHeight="1" x14ac:dyDescent="0.25">
      <c r="A6" s="97" t="s">
        <v>135</v>
      </c>
      <c r="B6" s="132">
        <v>0</v>
      </c>
      <c r="C6" s="270"/>
      <c r="D6" s="99"/>
      <c r="E6" s="99"/>
    </row>
    <row r="7" spans="1:11" ht="26.7" customHeight="1" x14ac:dyDescent="0.25">
      <c r="A7" s="97" t="s">
        <v>136</v>
      </c>
      <c r="B7" s="132">
        <v>0</v>
      </c>
      <c r="C7" s="270"/>
      <c r="D7" s="95" t="s">
        <v>137</v>
      </c>
      <c r="E7" s="95">
        <f>E8+E12+E16+E20++E22</f>
        <v>0</v>
      </c>
    </row>
    <row r="8" spans="1:11" ht="26.7" customHeight="1" x14ac:dyDescent="0.25">
      <c r="A8" s="97" t="s">
        <v>138</v>
      </c>
      <c r="B8" s="132">
        <v>0</v>
      </c>
      <c r="C8" s="270"/>
      <c r="D8" s="100" t="s">
        <v>139</v>
      </c>
      <c r="E8" s="133">
        <f>'BR Projet 1'!E9+'BR Projet 1'!E10</f>
        <v>0</v>
      </c>
    </row>
    <row r="9" spans="1:11" ht="26.7" customHeight="1" x14ac:dyDescent="0.25">
      <c r="A9" s="95" t="s">
        <v>140</v>
      </c>
      <c r="B9" s="95">
        <f>'BR Projet 1'!B10+'BR Projet 1'!B11+'BR Projet 1'!B12+'BR Projet 1'!B13</f>
        <v>0</v>
      </c>
      <c r="C9" s="270"/>
      <c r="D9" s="132"/>
      <c r="E9" s="132"/>
    </row>
    <row r="10" spans="1:11" ht="26.7" customHeight="1" x14ac:dyDescent="0.25">
      <c r="A10" s="97" t="s">
        <v>141</v>
      </c>
      <c r="B10" s="132">
        <v>0</v>
      </c>
      <c r="C10" s="270"/>
      <c r="D10" s="132"/>
      <c r="E10" s="132"/>
    </row>
    <row r="11" spans="1:11" ht="26.7" customHeight="1" x14ac:dyDescent="0.25">
      <c r="A11" s="97" t="s">
        <v>142</v>
      </c>
      <c r="B11" s="132">
        <v>0</v>
      </c>
      <c r="C11" s="270"/>
      <c r="D11" s="97"/>
      <c r="E11" s="101"/>
    </row>
    <row r="12" spans="1:11" ht="26.7" customHeight="1" x14ac:dyDescent="0.25">
      <c r="A12" s="97" t="s">
        <v>143</v>
      </c>
      <c r="B12" s="132">
        <v>0</v>
      </c>
      <c r="C12" s="270"/>
      <c r="D12" s="100" t="s">
        <v>144</v>
      </c>
      <c r="E12" s="100">
        <f>'BR Projet 1'!E13+'BR Projet 1'!E14</f>
        <v>0</v>
      </c>
    </row>
    <row r="13" spans="1:11" ht="26.7" customHeight="1" x14ac:dyDescent="0.25">
      <c r="A13" s="97" t="s">
        <v>145</v>
      </c>
      <c r="B13" s="132">
        <v>0</v>
      </c>
      <c r="C13" s="270"/>
      <c r="D13" s="97" t="s">
        <v>146</v>
      </c>
      <c r="E13" s="132">
        <v>0</v>
      </c>
    </row>
    <row r="14" spans="1:11" ht="26.7" customHeight="1" x14ac:dyDescent="0.25">
      <c r="A14" s="95" t="s">
        <v>147</v>
      </c>
      <c r="B14" s="95">
        <f>'BR Projet 1'!B15+'BR Projet 1'!B16+'BR Projet 1'!B17+'BR Projet 1'!B18</f>
        <v>0</v>
      </c>
      <c r="C14" s="270"/>
      <c r="D14" s="101" t="s">
        <v>148</v>
      </c>
      <c r="E14" s="132">
        <v>0</v>
      </c>
    </row>
    <row r="15" spans="1:11" ht="26.7" customHeight="1" x14ac:dyDescent="0.25">
      <c r="A15" s="97" t="s">
        <v>149</v>
      </c>
      <c r="B15" s="132">
        <v>0</v>
      </c>
      <c r="C15" s="270"/>
      <c r="D15" s="97"/>
      <c r="E15" s="97"/>
    </row>
    <row r="16" spans="1:11" ht="26.7" customHeight="1" x14ac:dyDescent="0.25">
      <c r="A16" s="97" t="s">
        <v>150</v>
      </c>
      <c r="B16" s="132">
        <v>0</v>
      </c>
      <c r="C16" s="270"/>
      <c r="D16" s="100" t="s">
        <v>151</v>
      </c>
      <c r="E16" s="102">
        <f>'BR Projet 1'!E17+'BR Projet 1'!E18</f>
        <v>0</v>
      </c>
    </row>
    <row r="17" spans="1:8" ht="26.7" customHeight="1" x14ac:dyDescent="0.25">
      <c r="A17" s="97" t="s">
        <v>152</v>
      </c>
      <c r="B17" s="132">
        <v>0</v>
      </c>
      <c r="C17" s="270"/>
      <c r="D17" s="97" t="s">
        <v>153</v>
      </c>
      <c r="E17" s="132">
        <v>0</v>
      </c>
    </row>
    <row r="18" spans="1:8" ht="26.7" customHeight="1" x14ac:dyDescent="0.25">
      <c r="A18" s="97" t="s">
        <v>145</v>
      </c>
      <c r="B18" s="132">
        <v>0</v>
      </c>
      <c r="C18" s="270"/>
      <c r="D18" s="101" t="s">
        <v>154</v>
      </c>
      <c r="E18" s="132">
        <v>0</v>
      </c>
    </row>
    <row r="19" spans="1:8" ht="26.7" customHeight="1" x14ac:dyDescent="0.25">
      <c r="A19" s="95" t="s">
        <v>155</v>
      </c>
      <c r="B19" s="95">
        <f>'BR Projet 1'!B20+'BR Projet 1'!B21</f>
        <v>0</v>
      </c>
      <c r="C19" s="270"/>
      <c r="D19" s="97"/>
      <c r="E19" s="97"/>
    </row>
    <row r="20" spans="1:8" ht="26.7" customHeight="1" x14ac:dyDescent="0.25">
      <c r="A20" s="97" t="s">
        <v>156</v>
      </c>
      <c r="B20" s="132">
        <v>0</v>
      </c>
      <c r="C20" s="270"/>
      <c r="D20" s="100" t="s">
        <v>157</v>
      </c>
      <c r="E20" s="135">
        <v>0</v>
      </c>
    </row>
    <row r="21" spans="1:8" ht="26.7" customHeight="1" x14ac:dyDescent="0.25">
      <c r="A21" s="97" t="s">
        <v>145</v>
      </c>
      <c r="B21" s="132">
        <v>0</v>
      </c>
      <c r="C21" s="270"/>
      <c r="D21" s="271" t="s">
        <v>158</v>
      </c>
      <c r="E21" s="272"/>
    </row>
    <row r="22" spans="1:8" ht="26.7" customHeight="1" x14ac:dyDescent="0.25">
      <c r="A22" s="95" t="s">
        <v>159</v>
      </c>
      <c r="B22" s="95">
        <f>'BR Projet 1'!B23+'BR Projet 1'!B24+'BR Projet 1'!B25</f>
        <v>0</v>
      </c>
      <c r="C22" s="270"/>
      <c r="D22" s="100" t="s">
        <v>160</v>
      </c>
      <c r="E22" s="135">
        <v>0</v>
      </c>
    </row>
    <row r="23" spans="1:8" ht="26.7" customHeight="1" x14ac:dyDescent="0.25">
      <c r="A23" s="97" t="s">
        <v>161</v>
      </c>
      <c r="B23" s="132">
        <v>0</v>
      </c>
      <c r="C23" s="270"/>
      <c r="D23" s="271" t="s">
        <v>158</v>
      </c>
      <c r="E23" s="272"/>
    </row>
    <row r="24" spans="1:8" ht="26.7" customHeight="1" x14ac:dyDescent="0.25">
      <c r="A24" s="97" t="s">
        <v>162</v>
      </c>
      <c r="B24" s="132">
        <v>0</v>
      </c>
      <c r="C24" s="270"/>
      <c r="D24" s="104"/>
      <c r="E24" s="99"/>
    </row>
    <row r="25" spans="1:8" ht="26.7" customHeight="1" x14ac:dyDescent="0.25">
      <c r="A25" s="97" t="s">
        <v>163</v>
      </c>
      <c r="B25" s="132">
        <v>0</v>
      </c>
      <c r="C25" s="270"/>
      <c r="D25" s="104"/>
      <c r="E25" s="99"/>
    </row>
    <row r="26" spans="1:8" ht="26.7" customHeight="1" x14ac:dyDescent="0.25">
      <c r="A26" s="105" t="s">
        <v>164</v>
      </c>
      <c r="B26" s="131">
        <v>0</v>
      </c>
      <c r="C26" s="270"/>
      <c r="D26" s="95" t="s">
        <v>165</v>
      </c>
      <c r="E26" s="131">
        <v>0</v>
      </c>
    </row>
    <row r="27" spans="1:8" ht="26.7" customHeight="1" x14ac:dyDescent="0.25">
      <c r="A27" s="95" t="s">
        <v>166</v>
      </c>
      <c r="B27" s="131">
        <v>0</v>
      </c>
      <c r="C27" s="270"/>
      <c r="D27" s="97" t="s">
        <v>167</v>
      </c>
      <c r="E27" s="132">
        <v>0</v>
      </c>
    </row>
    <row r="28" spans="1:8" ht="26.7" customHeight="1" x14ac:dyDescent="0.25">
      <c r="A28" s="95" t="s">
        <v>168</v>
      </c>
      <c r="B28" s="131">
        <v>0</v>
      </c>
      <c r="C28" s="270"/>
      <c r="D28" s="95" t="s">
        <v>169</v>
      </c>
      <c r="E28" s="131">
        <v>0</v>
      </c>
    </row>
    <row r="29" spans="1:8" ht="29.1" customHeight="1" x14ac:dyDescent="0.25">
      <c r="A29" s="95" t="s">
        <v>170</v>
      </c>
      <c r="B29" s="131">
        <v>0</v>
      </c>
      <c r="C29" s="270"/>
      <c r="D29" s="95" t="s">
        <v>171</v>
      </c>
      <c r="E29" s="131">
        <v>0</v>
      </c>
      <c r="H29" s="107">
        <f>'BR Projet 1'!E29-'BR Projet 1'!B29</f>
        <v>0</v>
      </c>
    </row>
    <row r="30" spans="1:8" s="111" customFormat="1" ht="29.1" customHeight="1" x14ac:dyDescent="0.25">
      <c r="A30" s="106" t="s">
        <v>172</v>
      </c>
      <c r="B30" s="106">
        <f>'BR Projet 1'!B29+'BR Projet 1'!B28+'BR Projet 1'!B27+'BR Projet 1'!B26+'BR Projet 1'!B22+'BR Projet 1'!B19+'BR Projet 1'!B14+'BR Projet 1'!B9+'BR Projet 1'!B5</f>
        <v>0</v>
      </c>
      <c r="C30" s="270"/>
      <c r="D30" s="106" t="s">
        <v>173</v>
      </c>
      <c r="E30" s="106">
        <f>'BR Projet 1'!E29+'BR Projet 1'!E28+'BR Projet 1'!E26+'BR Projet 1'!E7+'BR Projet 1'!E5</f>
        <v>0</v>
      </c>
      <c r="H30" s="107">
        <f>'BR Projet 1'!E30-'BR Projet 1'!B30</f>
        <v>0</v>
      </c>
    </row>
    <row r="31" spans="1:8" ht="12.6" customHeight="1" x14ac:dyDescent="0.25">
      <c r="A31" s="108" t="s">
        <v>174</v>
      </c>
      <c r="B31" s="109" t="str">
        <f>IF('BR Projet 1'!E30-'BR Projet 1'!B30&gt;0,'BR Projet 1'!H30,"0")</f>
        <v>0</v>
      </c>
      <c r="C31" s="110"/>
      <c r="D31" s="108" t="s">
        <v>175</v>
      </c>
      <c r="E31" s="109" t="str">
        <f>IF('BR Projet 1'!E30-'BR Projet 1'!B30&lt;0,'BR Projet 1'!H30,"0")</f>
        <v>0</v>
      </c>
    </row>
    <row r="32" spans="1:8" ht="29.1" customHeight="1" x14ac:dyDescent="0.25">
      <c r="A32" s="263"/>
      <c r="B32" s="263"/>
      <c r="C32" s="263"/>
      <c r="D32" s="263"/>
      <c r="E32" s="263"/>
    </row>
    <row r="33" spans="1:5" ht="26.7" customHeight="1" x14ac:dyDescent="0.25">
      <c r="A33" s="264" t="s">
        <v>176</v>
      </c>
      <c r="B33" s="264"/>
      <c r="C33" s="264"/>
      <c r="D33" s="264"/>
      <c r="E33" s="264"/>
    </row>
    <row r="34" spans="1:5" ht="26.7" customHeight="1" x14ac:dyDescent="0.25">
      <c r="A34" s="95" t="s">
        <v>177</v>
      </c>
      <c r="B34" s="95">
        <v>0</v>
      </c>
      <c r="C34" s="265"/>
      <c r="D34" s="95" t="s">
        <v>178</v>
      </c>
      <c r="E34" s="95">
        <v>0</v>
      </c>
    </row>
    <row r="35" spans="1:5" ht="26.7" customHeight="1" x14ac:dyDescent="0.25">
      <c r="A35" s="97" t="s">
        <v>179</v>
      </c>
      <c r="B35" s="132">
        <v>0</v>
      </c>
      <c r="C35" s="265"/>
      <c r="D35" s="97" t="s">
        <v>180</v>
      </c>
      <c r="E35" s="134">
        <f>'BR Projet 1'!B37</f>
        <v>0</v>
      </c>
    </row>
    <row r="36" spans="1:5" ht="26.7" customHeight="1" x14ac:dyDescent="0.25">
      <c r="A36" s="97" t="s">
        <v>181</v>
      </c>
      <c r="B36" s="132">
        <v>0</v>
      </c>
      <c r="C36" s="265"/>
      <c r="D36" s="97" t="s">
        <v>182</v>
      </c>
      <c r="E36" s="134">
        <f>'BR Projet 1'!B36</f>
        <v>0</v>
      </c>
    </row>
    <row r="37" spans="1:5" ht="29.1" customHeight="1" x14ac:dyDescent="0.25">
      <c r="A37" s="97" t="s">
        <v>183</v>
      </c>
      <c r="B37" s="132">
        <v>0</v>
      </c>
      <c r="C37" s="265"/>
      <c r="D37" s="97" t="s">
        <v>184</v>
      </c>
      <c r="E37" s="134">
        <f>'BR Projet 1'!B35</f>
        <v>0</v>
      </c>
    </row>
    <row r="38" spans="1:5" ht="12.6" customHeight="1" x14ac:dyDescent="0.25">
      <c r="A38" s="112" t="s">
        <v>185</v>
      </c>
      <c r="B38" s="112">
        <f>'BR Projet 1'!B34+'BR Projet 1'!B30+'BR Projet 1'!B31</f>
        <v>0</v>
      </c>
      <c r="C38" s="265"/>
      <c r="D38" s="112" t="s">
        <v>185</v>
      </c>
      <c r="E38" s="112">
        <f>'BR Projet 1'!E30-'BR Projet 1'!E31+'BR Projet 1'!E34</f>
        <v>0</v>
      </c>
    </row>
    <row r="39" spans="1:5" ht="27.45" customHeight="1" x14ac:dyDescent="0.25">
      <c r="A39" s="266" t="s">
        <v>186</v>
      </c>
      <c r="B39" s="266"/>
      <c r="C39" s="266"/>
      <c r="D39" s="266"/>
      <c r="E39" s="266"/>
    </row>
    <row r="1048573" ht="12.75" customHeight="1" x14ac:dyDescent="0.25"/>
    <row r="1048574" ht="12.75" customHeight="1" x14ac:dyDescent="0.25"/>
    <row r="1048575" ht="12.75" customHeight="1" x14ac:dyDescent="0.25"/>
    <row r="1048576" ht="12.75" customHeight="1" x14ac:dyDescent="0.25"/>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C0DC-4D4A-41C0-ADDF-58CCF21765D1}">
  <sheetPr>
    <tabColor rgb="FF000099"/>
    <pageSetUpPr fitToPage="1"/>
  </sheetPr>
  <dimension ref="A1:AMK1048576"/>
  <sheetViews>
    <sheetView zoomScale="110" zoomScaleNormal="110" workbookViewId="0">
      <selection activeCell="L1" sqref="L1"/>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9.109375" style="24"/>
  </cols>
  <sheetData>
    <row r="1" spans="1:10" ht="42.75" customHeight="1" x14ac:dyDescent="0.25">
      <c r="A1" s="274" t="s">
        <v>223</v>
      </c>
      <c r="B1" s="274"/>
      <c r="C1" s="275" t="s">
        <v>299</v>
      </c>
      <c r="D1" s="275"/>
      <c r="E1" s="275"/>
      <c r="F1" s="275"/>
      <c r="G1" s="275"/>
      <c r="H1" s="275"/>
      <c r="I1" s="275"/>
      <c r="J1" s="275"/>
    </row>
    <row r="2" spans="1:10" ht="20.39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92">
        <f>'Projet 1'!C3</f>
        <v>0</v>
      </c>
      <c r="D3" s="292"/>
      <c r="E3" s="292"/>
      <c r="F3" s="292"/>
      <c r="G3" s="292"/>
      <c r="H3" s="292"/>
      <c r="I3" s="292"/>
      <c r="J3" s="292"/>
    </row>
    <row r="4" spans="1:10" ht="8.6999999999999993" customHeight="1" x14ac:dyDescent="0.25"/>
    <row r="5" spans="1:10" ht="21.75" customHeight="1" x14ac:dyDescent="0.25">
      <c r="A5" s="246" t="s">
        <v>224</v>
      </c>
      <c r="B5" s="246"/>
      <c r="C5" s="246"/>
      <c r="D5" s="246"/>
      <c r="E5" s="129">
        <v>0</v>
      </c>
      <c r="F5" s="142"/>
      <c r="G5" s="142"/>
      <c r="H5" s="142"/>
      <c r="I5" s="142"/>
    </row>
    <row r="6" spans="1:10" ht="28.35" customHeight="1" x14ac:dyDescent="0.25">
      <c r="A6" s="246" t="s">
        <v>192</v>
      </c>
      <c r="B6" s="246"/>
      <c r="C6" s="246"/>
      <c r="D6" s="246"/>
      <c r="E6" s="246"/>
    </row>
    <row r="7" spans="1:10" ht="21" customHeight="1" x14ac:dyDescent="0.25">
      <c r="A7" s="87" t="s">
        <v>193</v>
      </c>
      <c r="B7" s="244"/>
      <c r="C7" s="244"/>
      <c r="D7" s="87"/>
      <c r="E7" s="115" t="s">
        <v>194</v>
      </c>
      <c r="F7" s="244"/>
      <c r="G7" s="244"/>
      <c r="H7" s="244"/>
      <c r="I7" s="244"/>
      <c r="J7" s="244"/>
    </row>
    <row r="8" spans="1:10" ht="21" customHeight="1" x14ac:dyDescent="0.25">
      <c r="A8" s="87" t="s">
        <v>195</v>
      </c>
      <c r="B8" s="244"/>
      <c r="C8" s="244"/>
      <c r="D8" s="87"/>
      <c r="E8" s="115" t="s">
        <v>196</v>
      </c>
      <c r="F8" s="244"/>
      <c r="G8" s="244"/>
      <c r="H8" s="244"/>
      <c r="I8" s="244"/>
      <c r="J8" s="244"/>
    </row>
    <row r="9" spans="1:10" ht="21" customHeight="1" x14ac:dyDescent="0.25">
      <c r="A9" s="293"/>
      <c r="B9" s="293"/>
      <c r="C9" s="293"/>
      <c r="D9" s="280" t="s">
        <v>197</v>
      </c>
      <c r="E9" s="280"/>
      <c r="F9" s="244"/>
      <c r="G9" s="244"/>
      <c r="H9" s="244"/>
      <c r="I9" s="244"/>
      <c r="J9" s="244"/>
    </row>
    <row r="10" spans="1:10" ht="23.1" customHeight="1" x14ac:dyDescent="0.25">
      <c r="A10" s="289" t="s">
        <v>225</v>
      </c>
      <c r="B10" s="289"/>
      <c r="C10" s="289"/>
      <c r="D10" s="289"/>
      <c r="E10" s="289"/>
      <c r="F10" s="289"/>
      <c r="G10" s="289"/>
      <c r="H10" s="289"/>
      <c r="I10" s="289"/>
      <c r="J10" s="289"/>
    </row>
    <row r="11" spans="1:10" ht="168.15" customHeight="1" x14ac:dyDescent="0.25">
      <c r="A11" s="294"/>
      <c r="B11" s="294"/>
      <c r="C11" s="294"/>
      <c r="D11" s="294"/>
      <c r="E11" s="294"/>
      <c r="F11" s="294"/>
      <c r="G11" s="294"/>
      <c r="H11" s="294"/>
      <c r="I11" s="294"/>
      <c r="J11" s="294"/>
    </row>
    <row r="12" spans="1:10" ht="10.199999999999999" customHeight="1" x14ac:dyDescent="0.25">
      <c r="A12" s="138"/>
      <c r="B12" s="139"/>
      <c r="C12" s="139"/>
      <c r="D12" s="139"/>
      <c r="E12" s="139"/>
      <c r="F12" s="139"/>
      <c r="G12" s="139"/>
      <c r="H12" s="139"/>
      <c r="I12" s="139"/>
      <c r="J12" s="139"/>
    </row>
    <row r="13" spans="1:10" ht="18.899999999999999" customHeight="1" x14ac:dyDescent="0.25">
      <c r="A13" s="138"/>
      <c r="B13" s="139"/>
      <c r="C13" s="139"/>
      <c r="D13" s="139"/>
      <c r="E13" s="260" t="s">
        <v>226</v>
      </c>
      <c r="F13" s="260"/>
      <c r="G13" s="295"/>
      <c r="H13" s="295"/>
    </row>
    <row r="14" spans="1:10" ht="26.85" customHeight="1" x14ac:dyDescent="0.25">
      <c r="A14" s="246" t="s">
        <v>227</v>
      </c>
      <c r="B14" s="246"/>
      <c r="C14" s="246"/>
      <c r="D14" s="246"/>
      <c r="E14" s="246"/>
      <c r="F14" s="246"/>
    </row>
    <row r="15" spans="1:10" ht="21.6" customHeight="1" x14ac:dyDescent="0.25">
      <c r="A15" s="114" t="s">
        <v>200</v>
      </c>
      <c r="B15" s="75"/>
      <c r="D15" s="120" t="s">
        <v>201</v>
      </c>
      <c r="E15" s="243"/>
      <c r="F15" s="243"/>
      <c r="G15" s="121"/>
      <c r="H15" s="243"/>
      <c r="I15" s="243"/>
    </row>
    <row r="16" spans="1:10" s="26" customFormat="1" ht="9.4499999999999993" customHeight="1" x14ac:dyDescent="0.25">
      <c r="A16" s="119"/>
      <c r="D16" s="120"/>
      <c r="E16" s="119"/>
      <c r="G16" s="121"/>
      <c r="H16" s="119"/>
    </row>
    <row r="17" spans="1:10" ht="21.6" customHeight="1" x14ac:dyDescent="0.25">
      <c r="A17" s="246" t="s">
        <v>202</v>
      </c>
      <c r="B17" s="246"/>
      <c r="C17" s="246"/>
      <c r="D17" s="244"/>
      <c r="E17" s="244"/>
      <c r="F17" s="244"/>
      <c r="G17" s="244"/>
      <c r="H17" s="244"/>
      <c r="I17" s="244"/>
      <c r="J17" s="244"/>
    </row>
    <row r="18" spans="1:10" ht="21.6" customHeight="1" x14ac:dyDescent="0.25">
      <c r="A18" s="299" t="s">
        <v>228</v>
      </c>
      <c r="B18" s="299"/>
      <c r="C18" s="299"/>
      <c r="D18" s="299"/>
      <c r="E18" s="299"/>
      <c r="F18" s="299"/>
      <c r="G18" s="299"/>
      <c r="H18" s="299"/>
      <c r="I18" s="299"/>
      <c r="J18" s="299"/>
    </row>
    <row r="19" spans="1:10" ht="21.6" customHeight="1" x14ac:dyDescent="0.25">
      <c r="A19" s="300"/>
      <c r="B19" s="300"/>
      <c r="C19" s="300"/>
      <c r="D19" s="300"/>
      <c r="E19" s="300"/>
      <c r="F19" s="300"/>
      <c r="G19" s="300"/>
      <c r="H19" s="300"/>
      <c r="I19" s="300"/>
      <c r="J19" s="300"/>
    </row>
    <row r="20" spans="1:10" ht="22.35" customHeight="1" x14ac:dyDescent="0.25">
      <c r="A20" s="287" t="s">
        <v>229</v>
      </c>
      <c r="B20" s="287"/>
      <c r="C20" s="287"/>
      <c r="D20" s="287"/>
      <c r="E20" s="287"/>
      <c r="F20" s="287"/>
      <c r="G20" s="287"/>
      <c r="H20" s="287"/>
      <c r="I20" s="287"/>
      <c r="J20" s="287"/>
    </row>
    <row r="21" spans="1:10" ht="30.6" customHeight="1" x14ac:dyDescent="0.25">
      <c r="A21" s="223"/>
      <c r="B21" s="223"/>
      <c r="C21" s="223"/>
      <c r="D21" s="223"/>
      <c r="E21" s="223"/>
      <c r="F21" s="223"/>
      <c r="G21" s="223"/>
      <c r="H21" s="223"/>
      <c r="I21" s="223"/>
      <c r="J21" s="223"/>
    </row>
    <row r="22" spans="1:10" s="24" customFormat="1" ht="7.95" customHeight="1" x14ac:dyDescent="0.25"/>
    <row r="23" spans="1:10" ht="25.2" customHeight="1" x14ac:dyDescent="0.25">
      <c r="A23" s="246" t="s">
        <v>230</v>
      </c>
      <c r="B23" s="246"/>
      <c r="C23" s="246"/>
      <c r="D23" s="246"/>
      <c r="E23" s="75"/>
    </row>
    <row r="24" spans="1:10" ht="26.85" customHeight="1" x14ac:dyDescent="0.25">
      <c r="A24" s="124" t="s">
        <v>208</v>
      </c>
    </row>
    <row r="25" spans="1:10" ht="17.7" customHeight="1" x14ac:dyDescent="0.25">
      <c r="A25" s="140"/>
      <c r="B25" s="282" t="s">
        <v>209</v>
      </c>
      <c r="C25" s="283"/>
      <c r="D25" s="284"/>
      <c r="E25" s="296"/>
      <c r="F25" s="297"/>
      <c r="G25" s="297"/>
      <c r="H25" s="297"/>
      <c r="I25" s="297"/>
      <c r="J25" s="298"/>
    </row>
    <row r="26" spans="1:10" ht="17.7" customHeight="1" x14ac:dyDescent="0.25">
      <c r="A26" s="140"/>
      <c r="B26" s="242" t="s">
        <v>210</v>
      </c>
      <c r="C26" s="242"/>
      <c r="D26" s="242"/>
      <c r="E26" s="296"/>
      <c r="F26" s="297"/>
      <c r="G26" s="297"/>
      <c r="H26" s="297"/>
      <c r="I26" s="297"/>
      <c r="J26" s="298"/>
    </row>
    <row r="27" spans="1:10" ht="17.7" customHeight="1" x14ac:dyDescent="0.25">
      <c r="A27" s="140"/>
      <c r="B27" s="282" t="s">
        <v>211</v>
      </c>
      <c r="C27" s="283"/>
      <c r="D27" s="284"/>
      <c r="E27" s="296"/>
      <c r="F27" s="297"/>
      <c r="G27" s="297"/>
      <c r="H27" s="297"/>
      <c r="I27" s="297"/>
      <c r="J27" s="298"/>
    </row>
    <row r="28" spans="1:10" ht="17.7" customHeight="1" x14ac:dyDescent="0.25">
      <c r="A28" s="140"/>
      <c r="B28" s="242" t="s">
        <v>212</v>
      </c>
      <c r="C28" s="242"/>
      <c r="D28" s="242"/>
      <c r="E28" s="296"/>
      <c r="F28" s="297"/>
      <c r="G28" s="297"/>
      <c r="H28" s="297"/>
      <c r="I28" s="297"/>
      <c r="J28" s="298"/>
    </row>
    <row r="29" spans="1:10" ht="17.7" customHeight="1" x14ac:dyDescent="0.25">
      <c r="A29" s="246" t="s">
        <v>213</v>
      </c>
      <c r="B29" s="246"/>
      <c r="C29" s="244"/>
      <c r="D29" s="244"/>
      <c r="E29" s="244"/>
      <c r="F29" s="244"/>
      <c r="G29" s="244"/>
      <c r="H29" s="244"/>
      <c r="I29" s="244"/>
      <c r="J29" s="244"/>
    </row>
    <row r="30" spans="1:10" ht="23.7" customHeight="1" x14ac:dyDescent="0.25">
      <c r="A30" s="87"/>
      <c r="C30" s="119"/>
    </row>
    <row r="31" spans="1:10" ht="32.700000000000003" customHeight="1" x14ac:dyDescent="0.25">
      <c r="A31" s="246" t="s">
        <v>231</v>
      </c>
      <c r="B31" s="246"/>
      <c r="C31" s="246"/>
      <c r="D31" s="246"/>
      <c r="E31" s="140"/>
      <c r="F31" s="125" t="s">
        <v>232</v>
      </c>
      <c r="G31" s="244"/>
      <c r="H31" s="244"/>
      <c r="I31" s="244"/>
      <c r="J31" s="244"/>
    </row>
    <row r="32" spans="1:10" ht="17.7" customHeight="1" x14ac:dyDescent="0.25">
      <c r="A32" s="87"/>
      <c r="B32" s="126"/>
      <c r="E32" s="127"/>
      <c r="F32" s="26"/>
      <c r="G32" s="119"/>
    </row>
    <row r="33" spans="1:10" ht="36.6" customHeight="1" x14ac:dyDescent="0.25">
      <c r="A33" s="289" t="s">
        <v>233</v>
      </c>
      <c r="B33" s="289"/>
      <c r="C33" s="289"/>
      <c r="D33" s="289"/>
      <c r="E33" s="289"/>
      <c r="F33" s="289"/>
      <c r="G33" s="289"/>
      <c r="H33" s="289"/>
      <c r="I33" s="289"/>
      <c r="J33" s="289"/>
    </row>
    <row r="34" spans="1:10" ht="26.85" customHeight="1" x14ac:dyDescent="0.25">
      <c r="A34" s="140"/>
      <c r="B34" s="122" t="s">
        <v>217</v>
      </c>
      <c r="C34" s="244"/>
      <c r="D34" s="244"/>
      <c r="E34" s="244"/>
      <c r="F34" s="244"/>
      <c r="G34" s="244"/>
      <c r="H34" s="244"/>
      <c r="I34" s="244"/>
      <c r="J34" s="244"/>
    </row>
    <row r="1048574" ht="12.75" customHeight="1" x14ac:dyDescent="0.25"/>
    <row r="1048575" ht="12.75" customHeight="1" x14ac:dyDescent="0.25"/>
    <row r="1048576" ht="12.75" customHeight="1" x14ac:dyDescent="0.25"/>
  </sheetData>
  <sheetProtection sheet="1" objects="1" scenarios="1"/>
  <mergeCells count="42">
    <mergeCell ref="A33:J33"/>
    <mergeCell ref="C34:J34"/>
    <mergeCell ref="B28:D28"/>
    <mergeCell ref="E28:J28"/>
    <mergeCell ref="A29:B29"/>
    <mergeCell ref="C29:J29"/>
    <mergeCell ref="A31:D31"/>
    <mergeCell ref="G31:J31"/>
    <mergeCell ref="B27:D27"/>
    <mergeCell ref="E27:J27"/>
    <mergeCell ref="A17:C17"/>
    <mergeCell ref="D17:J17"/>
    <mergeCell ref="A18:J18"/>
    <mergeCell ref="A19:J19"/>
    <mergeCell ref="A20:J20"/>
    <mergeCell ref="A21:J21"/>
    <mergeCell ref="A23:D23"/>
    <mergeCell ref="B25:D25"/>
    <mergeCell ref="E25:J25"/>
    <mergeCell ref="B26:D26"/>
    <mergeCell ref="E26:J26"/>
    <mergeCell ref="E15:F15"/>
    <mergeCell ref="H15:I15"/>
    <mergeCell ref="A6:E6"/>
    <mergeCell ref="B7:C7"/>
    <mergeCell ref="F7:J7"/>
    <mergeCell ref="B8:C8"/>
    <mergeCell ref="F8:J8"/>
    <mergeCell ref="A9:C9"/>
    <mergeCell ref="D9:E9"/>
    <mergeCell ref="F9:J9"/>
    <mergeCell ref="A10:J10"/>
    <mergeCell ref="A11:J11"/>
    <mergeCell ref="E13:F13"/>
    <mergeCell ref="G13:H13"/>
    <mergeCell ref="A14:F14"/>
    <mergeCell ref="A5:D5"/>
    <mergeCell ref="A1:B1"/>
    <mergeCell ref="C1:J1"/>
    <mergeCell ref="A2:J2"/>
    <mergeCell ref="A3:B3"/>
    <mergeCell ref="C3:J3"/>
  </mergeCells>
  <dataValidations count="4">
    <dataValidation type="list" operator="equal" allowBlank="1" showErrorMessage="1" sqref="G13" xr:uid="{47283E5A-73EA-4500-B540-0C7C33806798}">
      <formula1>"OUI,NON,PARTIELLEMENT"</formula1>
      <formula2>0</formula2>
    </dataValidation>
    <dataValidation type="list" operator="equal" allowBlank="1" showErrorMessage="1" sqref="A25:A28 E31:E32 H33 A34" xr:uid="{4B38C7FE-AC9A-40B3-AB91-7B522E15406D}">
      <formula1>"OUI,NON"</formula1>
      <formula2>0</formula2>
    </dataValidation>
    <dataValidation type="list" operator="equal" allowBlank="1" showErrorMessage="1" sqref="H15:H16" xr:uid="{F2D707F9-6138-46D4-8E99-BA4837DEEC28}">
      <formula1>"Adhérents uniquement,Ouvert à tous"</formula1>
      <formula2>0</formula2>
    </dataValidation>
    <dataValidation type="list" operator="equal" allowBlank="1" showErrorMessage="1" sqref="E15:E16" xr:uid="{78E60391-0579-48A1-8635-880C19689B6A}">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CCFF"/>
    <pageSetUpPr fitToPage="1"/>
  </sheetPr>
  <dimension ref="A1:AMK1048576"/>
  <sheetViews>
    <sheetView zoomScale="110" zoomScaleNormal="110" workbookViewId="0">
      <selection activeCell="C3" sqref="C3:J3"/>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11.5546875" style="24"/>
  </cols>
  <sheetData>
    <row r="1" spans="1:10" ht="50.4" customHeight="1" x14ac:dyDescent="0.25">
      <c r="A1" s="257" t="s">
        <v>234</v>
      </c>
      <c r="B1" s="257"/>
      <c r="C1" s="275" t="s">
        <v>298</v>
      </c>
      <c r="D1" s="275"/>
      <c r="E1" s="275"/>
      <c r="F1" s="275"/>
      <c r="G1" s="275"/>
      <c r="H1" s="275"/>
      <c r="I1" s="275"/>
      <c r="J1" s="275"/>
    </row>
    <row r="2" spans="1:10" ht="19.64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77"/>
      <c r="D3" s="277"/>
      <c r="E3" s="277"/>
      <c r="F3" s="277"/>
      <c r="G3" s="277"/>
      <c r="H3" s="277"/>
      <c r="I3" s="277"/>
      <c r="J3" s="277"/>
    </row>
    <row r="4" spans="1:10" ht="8.6999999999999993" customHeight="1" x14ac:dyDescent="0.25"/>
    <row r="5" spans="1:10" ht="21.75" customHeight="1" x14ac:dyDescent="0.25">
      <c r="A5" s="246" t="s">
        <v>191</v>
      </c>
      <c r="B5" s="246"/>
      <c r="C5" s="246"/>
      <c r="D5" s="246"/>
      <c r="E5" s="136"/>
    </row>
    <row r="6" spans="1:10" ht="28.35" customHeight="1" x14ac:dyDescent="0.25">
      <c r="A6" s="246" t="s">
        <v>192</v>
      </c>
      <c r="B6" s="246"/>
      <c r="C6" s="246"/>
      <c r="D6" s="246"/>
      <c r="E6" s="246"/>
    </row>
    <row r="7" spans="1:10" ht="21" customHeight="1" x14ac:dyDescent="0.25">
      <c r="A7" s="87" t="s">
        <v>193</v>
      </c>
      <c r="B7" s="278"/>
      <c r="C7" s="278"/>
      <c r="D7" s="87"/>
      <c r="E7" s="115" t="s">
        <v>194</v>
      </c>
      <c r="F7" s="278"/>
      <c r="G7" s="278"/>
      <c r="H7" s="278"/>
      <c r="I7" s="278"/>
      <c r="J7" s="278"/>
    </row>
    <row r="8" spans="1:10" ht="21" customHeight="1" x14ac:dyDescent="0.25">
      <c r="A8" s="87" t="s">
        <v>195</v>
      </c>
      <c r="B8" s="278"/>
      <c r="C8" s="278"/>
      <c r="D8" s="87"/>
      <c r="E8" s="115" t="s">
        <v>196</v>
      </c>
      <c r="F8" s="278"/>
      <c r="G8" s="278"/>
      <c r="H8" s="278"/>
      <c r="I8" s="278"/>
      <c r="J8" s="278"/>
    </row>
    <row r="9" spans="1:10" ht="21" customHeight="1" x14ac:dyDescent="0.25">
      <c r="A9" s="279"/>
      <c r="B9" s="279"/>
      <c r="C9" s="279"/>
      <c r="D9" s="280" t="s">
        <v>197</v>
      </c>
      <c r="E9" s="280"/>
      <c r="F9" s="278"/>
      <c r="G9" s="278"/>
      <c r="H9" s="278"/>
      <c r="I9" s="278"/>
      <c r="J9" s="278"/>
    </row>
    <row r="10" spans="1:10" ht="37.950000000000003" customHeight="1" x14ac:dyDescent="0.25">
      <c r="A10" s="281" t="s">
        <v>198</v>
      </c>
      <c r="B10" s="281"/>
      <c r="C10" s="281"/>
      <c r="D10" s="281"/>
      <c r="E10" s="281"/>
      <c r="F10" s="281"/>
      <c r="G10" s="281"/>
      <c r="H10" s="281"/>
      <c r="I10" s="281"/>
      <c r="J10" s="281"/>
    </row>
    <row r="11" spans="1:10" ht="73.349999999999994" customHeight="1" x14ac:dyDescent="0.25">
      <c r="A11" s="278"/>
      <c r="B11" s="278"/>
      <c r="C11" s="278"/>
      <c r="D11" s="278"/>
      <c r="E11" s="278"/>
      <c r="F11" s="278"/>
      <c r="G11" s="278"/>
      <c r="H11" s="278"/>
      <c r="I11" s="278"/>
      <c r="J11" s="278"/>
    </row>
    <row r="12" spans="1:10" ht="26.85" customHeight="1" x14ac:dyDescent="0.25">
      <c r="A12" s="246" t="s">
        <v>199</v>
      </c>
      <c r="B12" s="246"/>
      <c r="C12" s="246"/>
      <c r="D12" s="246"/>
      <c r="E12" s="246"/>
      <c r="F12" s="246"/>
    </row>
    <row r="13" spans="1:10" ht="21.6" customHeight="1" x14ac:dyDescent="0.25">
      <c r="A13" s="114" t="s">
        <v>200</v>
      </c>
      <c r="B13" s="116"/>
      <c r="D13" s="117" t="s">
        <v>201</v>
      </c>
      <c r="E13" s="278"/>
      <c r="F13" s="278"/>
      <c r="G13" s="118"/>
      <c r="H13" s="278"/>
      <c r="I13" s="278"/>
    </row>
    <row r="14" spans="1:10" s="26" customFormat="1" ht="9.4499999999999993" customHeight="1" x14ac:dyDescent="0.25">
      <c r="A14" s="119"/>
      <c r="D14" s="120"/>
      <c r="E14" s="119"/>
      <c r="G14" s="121"/>
      <c r="H14" s="119"/>
    </row>
    <row r="15" spans="1:10" ht="21.6" customHeight="1" x14ac:dyDescent="0.25">
      <c r="A15" s="246" t="s">
        <v>202</v>
      </c>
      <c r="B15" s="246"/>
      <c r="C15" s="246"/>
      <c r="D15" s="278"/>
      <c r="E15" s="278"/>
      <c r="F15" s="278"/>
      <c r="G15" s="278"/>
      <c r="H15" s="278"/>
      <c r="I15" s="278"/>
      <c r="J15" s="278"/>
    </row>
    <row r="16" spans="1:10" ht="21.6" customHeight="1" x14ac:dyDescent="0.25">
      <c r="A16" s="285" t="s">
        <v>203</v>
      </c>
      <c r="B16" s="285"/>
      <c r="C16" s="285"/>
      <c r="D16" s="285"/>
      <c r="E16" s="285"/>
      <c r="F16" s="285"/>
      <c r="G16" s="285"/>
      <c r="H16" s="285"/>
      <c r="I16" s="285"/>
      <c r="J16" s="285"/>
    </row>
    <row r="17" spans="1:10" ht="21.6" customHeight="1" x14ac:dyDescent="0.25">
      <c r="A17" s="286"/>
      <c r="B17" s="286"/>
      <c r="C17" s="286"/>
      <c r="D17" s="286"/>
      <c r="E17" s="286"/>
      <c r="F17" s="286"/>
      <c r="G17" s="286"/>
      <c r="H17" s="286"/>
      <c r="I17" s="286"/>
      <c r="J17" s="286"/>
    </row>
    <row r="18" spans="1:10" ht="22.35" customHeight="1" x14ac:dyDescent="0.25">
      <c r="A18" s="287" t="s">
        <v>204</v>
      </c>
      <c r="B18" s="287"/>
      <c r="C18" s="287"/>
      <c r="D18" s="287"/>
      <c r="E18" s="287"/>
      <c r="F18" s="287"/>
      <c r="G18" s="287"/>
      <c r="H18" s="287"/>
      <c r="I18" s="287"/>
      <c r="J18" s="287"/>
    </row>
    <row r="19" spans="1:10" ht="30.6" customHeight="1" x14ac:dyDescent="0.25">
      <c r="A19" s="288"/>
      <c r="B19" s="288"/>
      <c r="C19" s="288"/>
      <c r="D19" s="288"/>
      <c r="E19" s="288"/>
      <c r="F19" s="288"/>
      <c r="G19" s="288"/>
      <c r="H19" s="288"/>
      <c r="I19" s="288"/>
      <c r="J19" s="288"/>
    </row>
    <row r="20" spans="1:10" ht="26.85" customHeight="1" x14ac:dyDescent="0.25">
      <c r="A20" s="123" t="s">
        <v>205</v>
      </c>
    </row>
    <row r="21" spans="1:10" ht="37.200000000000003" customHeight="1" x14ac:dyDescent="0.25">
      <c r="A21" s="288"/>
      <c r="B21" s="288"/>
      <c r="C21" s="288"/>
      <c r="D21" s="288"/>
      <c r="E21" s="288"/>
      <c r="F21" s="288"/>
      <c r="G21" s="288"/>
      <c r="H21" s="288"/>
      <c r="I21" s="288"/>
      <c r="J21" s="288"/>
    </row>
    <row r="22" spans="1:10" ht="26.85" customHeight="1" x14ac:dyDescent="0.25">
      <c r="A22" s="123" t="s">
        <v>206</v>
      </c>
    </row>
    <row r="23" spans="1:10" ht="32.25" customHeight="1" x14ac:dyDescent="0.25">
      <c r="A23" s="288"/>
      <c r="B23" s="288"/>
      <c r="C23" s="288"/>
      <c r="D23" s="288"/>
      <c r="E23" s="288"/>
      <c r="F23" s="288"/>
      <c r="G23" s="288"/>
      <c r="H23" s="288"/>
      <c r="I23" s="288"/>
      <c r="J23" s="288"/>
    </row>
    <row r="24" spans="1:10" s="24" customFormat="1" ht="7.95" customHeight="1" x14ac:dyDescent="0.25"/>
    <row r="25" spans="1:10" ht="25.2" customHeight="1" x14ac:dyDescent="0.25">
      <c r="A25" s="246" t="s">
        <v>207</v>
      </c>
      <c r="B25" s="246"/>
      <c r="C25" s="246"/>
      <c r="D25" s="246"/>
      <c r="E25" s="116"/>
    </row>
    <row r="26" spans="1:10" ht="26.85" customHeight="1" x14ac:dyDescent="0.25">
      <c r="A26" s="124" t="s">
        <v>208</v>
      </c>
    </row>
    <row r="27" spans="1:10" ht="17.7" customHeight="1" x14ac:dyDescent="0.25">
      <c r="A27" s="137"/>
      <c r="B27" s="282" t="s">
        <v>209</v>
      </c>
      <c r="C27" s="283"/>
      <c r="D27" s="284"/>
      <c r="E27" s="278"/>
      <c r="F27" s="278"/>
      <c r="G27" s="278"/>
      <c r="H27" s="278"/>
      <c r="I27" s="278"/>
      <c r="J27" s="278"/>
    </row>
    <row r="28" spans="1:10" ht="17.7" customHeight="1" x14ac:dyDescent="0.25">
      <c r="A28" s="137"/>
      <c r="B28" s="242" t="s">
        <v>210</v>
      </c>
      <c r="C28" s="242"/>
      <c r="D28" s="242"/>
      <c r="E28" s="278"/>
      <c r="F28" s="278"/>
      <c r="G28" s="278"/>
      <c r="H28" s="278"/>
      <c r="I28" s="278"/>
      <c r="J28" s="278"/>
    </row>
    <row r="29" spans="1:10" ht="17.7" customHeight="1" x14ac:dyDescent="0.25">
      <c r="A29" s="137"/>
      <c r="B29" s="282" t="s">
        <v>211</v>
      </c>
      <c r="C29" s="283"/>
      <c r="D29" s="284"/>
      <c r="E29" s="278"/>
      <c r="F29" s="278"/>
      <c r="G29" s="278"/>
      <c r="H29" s="278"/>
      <c r="I29" s="278"/>
      <c r="J29" s="278"/>
    </row>
    <row r="30" spans="1:10" ht="17.7" customHeight="1" x14ac:dyDescent="0.25">
      <c r="A30" s="137"/>
      <c r="B30" s="242" t="s">
        <v>212</v>
      </c>
      <c r="C30" s="242"/>
      <c r="D30" s="242"/>
      <c r="E30" s="278"/>
      <c r="F30" s="278"/>
      <c r="G30" s="278"/>
      <c r="H30" s="278"/>
      <c r="I30" s="278"/>
      <c r="J30" s="278"/>
    </row>
    <row r="31" spans="1:10" ht="17.7" customHeight="1" x14ac:dyDescent="0.25">
      <c r="A31" s="246" t="s">
        <v>213</v>
      </c>
      <c r="B31" s="246"/>
      <c r="C31" s="244"/>
      <c r="D31" s="244"/>
      <c r="E31" s="244"/>
      <c r="F31" s="244"/>
      <c r="G31" s="244"/>
      <c r="H31" s="244"/>
      <c r="I31" s="244"/>
      <c r="J31" s="244"/>
    </row>
    <row r="32" spans="1:10" ht="14.1" customHeight="1" x14ac:dyDescent="0.25">
      <c r="A32" s="87"/>
      <c r="C32" s="119"/>
    </row>
    <row r="33" spans="1:10" ht="31.35" customHeight="1" x14ac:dyDescent="0.25">
      <c r="A33" s="246" t="s">
        <v>214</v>
      </c>
      <c r="B33" s="246"/>
      <c r="C33" s="246"/>
      <c r="D33" s="246"/>
      <c r="E33" s="137"/>
      <c r="F33" s="125" t="s">
        <v>215</v>
      </c>
      <c r="G33" s="244"/>
      <c r="H33" s="244"/>
      <c r="I33" s="244"/>
      <c r="J33" s="244"/>
    </row>
    <row r="34" spans="1:10" ht="9.4499999999999993" customHeight="1" x14ac:dyDescent="0.25">
      <c r="A34" s="87"/>
      <c r="B34" s="126"/>
      <c r="E34" s="127"/>
      <c r="F34" s="26"/>
      <c r="G34" s="119"/>
    </row>
    <row r="35" spans="1:10" ht="26.85" customHeight="1" x14ac:dyDescent="0.25">
      <c r="A35" s="289" t="s">
        <v>216</v>
      </c>
      <c r="B35" s="289"/>
      <c r="C35" s="289"/>
      <c r="D35" s="289"/>
      <c r="E35" s="289"/>
      <c r="F35" s="289"/>
      <c r="G35" s="289"/>
      <c r="H35" s="289"/>
      <c r="I35" s="289"/>
      <c r="J35" s="289"/>
    </row>
    <row r="36" spans="1:10" ht="26.85" customHeight="1" x14ac:dyDescent="0.25">
      <c r="A36" s="137"/>
      <c r="B36" s="122" t="s">
        <v>217</v>
      </c>
      <c r="C36" s="278"/>
      <c r="D36" s="278"/>
      <c r="E36" s="278"/>
      <c r="F36" s="278"/>
      <c r="G36" s="278"/>
      <c r="H36" s="278"/>
      <c r="I36" s="278"/>
      <c r="J36" s="278"/>
    </row>
    <row r="1048576" ht="12.75" customHeight="1" x14ac:dyDescent="0.25"/>
  </sheetData>
  <sheetProtection sheet="1" selectLockedCells="1"/>
  <mergeCells count="42">
    <mergeCell ref="A1:B1"/>
    <mergeCell ref="C1:J1"/>
    <mergeCell ref="A2:J2"/>
    <mergeCell ref="A3:B3"/>
    <mergeCell ref="C3:J3"/>
    <mergeCell ref="A5:D5"/>
    <mergeCell ref="A6:E6"/>
    <mergeCell ref="B7:C7"/>
    <mergeCell ref="F7:J7"/>
    <mergeCell ref="B8:C8"/>
    <mergeCell ref="F8:J8"/>
    <mergeCell ref="A9:C9"/>
    <mergeCell ref="D9:E9"/>
    <mergeCell ref="F9:J9"/>
    <mergeCell ref="A10:J10"/>
    <mergeCell ref="A11:J11"/>
    <mergeCell ref="A12:F12"/>
    <mergeCell ref="E13:F13"/>
    <mergeCell ref="H13:I13"/>
    <mergeCell ref="A15:C15"/>
    <mergeCell ref="D15:J15"/>
    <mergeCell ref="A16:J16"/>
    <mergeCell ref="A17:J17"/>
    <mergeCell ref="A18:J18"/>
    <mergeCell ref="A19:J19"/>
    <mergeCell ref="A21:J21"/>
    <mergeCell ref="A23:J23"/>
    <mergeCell ref="A25:D25"/>
    <mergeCell ref="B28:D28"/>
    <mergeCell ref="E28:J28"/>
    <mergeCell ref="B27:D27"/>
    <mergeCell ref="E27:J27"/>
    <mergeCell ref="C36:J36"/>
    <mergeCell ref="B30:D30"/>
    <mergeCell ref="E30:J30"/>
    <mergeCell ref="A31:B31"/>
    <mergeCell ref="C31:J31"/>
    <mergeCell ref="B29:D29"/>
    <mergeCell ref="E29:J29"/>
    <mergeCell ref="A33:D33"/>
    <mergeCell ref="G33:J33"/>
    <mergeCell ref="A35:J35"/>
  </mergeCells>
  <dataValidations count="3">
    <dataValidation type="list" operator="equal" allowBlank="1" showErrorMessage="1" sqref="E13:E14" xr:uid="{00000000-0002-0000-0C00-000000000000}">
      <formula1>"Familial,Adultes uniquement,Enfants uniquement,"</formula1>
      <formula2>0</formula2>
    </dataValidation>
    <dataValidation type="list" operator="equal" allowBlank="1" showErrorMessage="1" sqref="H13:H14" xr:uid="{00000000-0002-0000-0C00-000001000000}">
      <formula1>"Adhérents uniquement,Ouvert à tous"</formula1>
      <formula2>0</formula2>
    </dataValidation>
    <dataValidation type="list" operator="equal" allowBlank="1" showErrorMessage="1" sqref="A27:A30 E33:E34 H35 A36" xr:uid="{00000000-0002-0000-0C00-000002000000}">
      <formula1>"OUI,NON"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pageSetUpPr fitToPage="1"/>
  </sheetPr>
  <dimension ref="A1:AMK31"/>
  <sheetViews>
    <sheetView zoomScale="110" zoomScaleNormal="110" workbookViewId="0">
      <selection activeCell="B7" sqref="B7"/>
    </sheetView>
  </sheetViews>
  <sheetFormatPr baseColWidth="10" defaultColWidth="9.109375" defaultRowHeight="13.2" x14ac:dyDescent="0.25"/>
  <cols>
    <col min="1" max="1" width="50" style="88" customWidth="1"/>
    <col min="2" max="2" width="12.33203125" style="88" customWidth="1"/>
    <col min="3" max="3" width="5.44140625" style="88" customWidth="1"/>
    <col min="4" max="4" width="53" style="88" customWidth="1"/>
    <col min="5" max="5" width="11.5546875" style="88"/>
    <col min="6" max="1025" width="11.5546875" style="89"/>
  </cols>
  <sheetData>
    <row r="1" spans="1:11" ht="44.85" customHeight="1" x14ac:dyDescent="0.25">
      <c r="A1" s="55" t="s">
        <v>235</v>
      </c>
      <c r="B1" s="274" t="s">
        <v>236</v>
      </c>
      <c r="C1" s="274"/>
      <c r="D1" s="274"/>
      <c r="E1" s="274"/>
      <c r="F1" s="24"/>
      <c r="G1" s="24"/>
      <c r="H1" s="24"/>
      <c r="I1" s="24"/>
      <c r="J1" s="24"/>
      <c r="K1" s="24"/>
    </row>
    <row r="2" spans="1:11" ht="27.45" customHeight="1" x14ac:dyDescent="0.25">
      <c r="A2" s="128">
        <f>'Informations générales'!B8</f>
        <v>0</v>
      </c>
      <c r="B2" s="290">
        <f>'Projet 2'!C3</f>
        <v>0</v>
      </c>
      <c r="C2" s="290"/>
      <c r="D2" s="290"/>
      <c r="E2" s="290"/>
    </row>
    <row r="3" spans="1:11" s="113" customFormat="1" ht="21.15" customHeight="1" x14ac:dyDescent="0.25">
      <c r="A3" s="94" t="s">
        <v>127</v>
      </c>
      <c r="B3" s="94" t="s">
        <v>128</v>
      </c>
      <c r="C3" s="270"/>
      <c r="D3" s="94" t="s">
        <v>129</v>
      </c>
      <c r="E3" s="94" t="s">
        <v>130</v>
      </c>
    </row>
    <row r="4" spans="1:11" s="113" customFormat="1" ht="28.35" customHeight="1" x14ac:dyDescent="0.25">
      <c r="A4" s="264" t="s">
        <v>131</v>
      </c>
      <c r="B4" s="264"/>
      <c r="C4" s="270"/>
      <c r="D4" s="264" t="s">
        <v>132</v>
      </c>
      <c r="E4" s="264"/>
    </row>
    <row r="5" spans="1:11" s="113" customFormat="1" ht="28.35" customHeight="1" x14ac:dyDescent="0.25">
      <c r="A5" s="95" t="s">
        <v>133</v>
      </c>
      <c r="B5" s="95">
        <f>SUM('BP Projet 2'!B6:B8)</f>
        <v>0</v>
      </c>
      <c r="C5" s="270"/>
      <c r="D5" s="95" t="s">
        <v>134</v>
      </c>
      <c r="E5" s="96">
        <v>0</v>
      </c>
    </row>
    <row r="6" spans="1:11" s="113" customFormat="1" ht="28.35" customHeight="1" x14ac:dyDescent="0.25">
      <c r="A6" s="97" t="s">
        <v>135</v>
      </c>
      <c r="B6" s="98">
        <v>0</v>
      </c>
      <c r="C6" s="270"/>
      <c r="D6" s="99"/>
      <c r="E6" s="99"/>
    </row>
    <row r="7" spans="1:11" s="113" customFormat="1" ht="28.35" customHeight="1" x14ac:dyDescent="0.25">
      <c r="A7" s="97" t="s">
        <v>136</v>
      </c>
      <c r="B7" s="98">
        <v>0</v>
      </c>
      <c r="C7" s="270"/>
      <c r="D7" s="95" t="s">
        <v>137</v>
      </c>
      <c r="E7" s="95">
        <f>E8+E12+E16+E20++E22</f>
        <v>0</v>
      </c>
    </row>
    <row r="8" spans="1:11" s="113" customFormat="1" ht="28.35" customHeight="1" x14ac:dyDescent="0.25">
      <c r="A8" s="97" t="s">
        <v>138</v>
      </c>
      <c r="B8" s="98">
        <v>0</v>
      </c>
      <c r="C8" s="270"/>
      <c r="D8" s="100" t="s">
        <v>139</v>
      </c>
      <c r="E8" s="100">
        <f>'BP Projet 2'!E9+'BP Projet 2'!E10</f>
        <v>0</v>
      </c>
    </row>
    <row r="9" spans="1:11" s="113" customFormat="1" ht="28.35" customHeight="1" x14ac:dyDescent="0.25">
      <c r="A9" s="95" t="s">
        <v>140</v>
      </c>
      <c r="B9" s="95">
        <f>'BP Projet 2'!B10+'BP Projet 2'!B11+'BP Projet 2'!B12+'BP Projet 2'!B13</f>
        <v>0</v>
      </c>
      <c r="C9" s="270"/>
      <c r="D9" s="98"/>
      <c r="E9" s="98"/>
    </row>
    <row r="10" spans="1:11" s="113" customFormat="1" ht="28.35" customHeight="1" x14ac:dyDescent="0.25">
      <c r="A10" s="97" t="s">
        <v>141</v>
      </c>
      <c r="B10" s="98">
        <v>0</v>
      </c>
      <c r="C10" s="270"/>
      <c r="D10" s="98"/>
      <c r="E10" s="98"/>
    </row>
    <row r="11" spans="1:11" s="113" customFormat="1" ht="28.35" customHeight="1" x14ac:dyDescent="0.25">
      <c r="A11" s="97" t="s">
        <v>142</v>
      </c>
      <c r="B11" s="98">
        <v>0</v>
      </c>
      <c r="C11" s="270"/>
      <c r="D11" s="97"/>
      <c r="E11" s="101"/>
    </row>
    <row r="12" spans="1:11" s="113" customFormat="1" ht="28.35" customHeight="1" x14ac:dyDescent="0.25">
      <c r="A12" s="97" t="s">
        <v>143</v>
      </c>
      <c r="B12" s="98">
        <v>0</v>
      </c>
      <c r="C12" s="270"/>
      <c r="D12" s="100" t="s">
        <v>144</v>
      </c>
      <c r="E12" s="100">
        <f>'BP Projet 2'!E13+'BP Projet 2'!E14</f>
        <v>0</v>
      </c>
    </row>
    <row r="13" spans="1:11" s="113" customFormat="1" ht="28.35" customHeight="1" x14ac:dyDescent="0.25">
      <c r="A13" s="97" t="s">
        <v>145</v>
      </c>
      <c r="B13" s="98">
        <v>0</v>
      </c>
      <c r="C13" s="270"/>
      <c r="D13" s="97" t="s">
        <v>146</v>
      </c>
      <c r="E13" s="98">
        <v>0</v>
      </c>
    </row>
    <row r="14" spans="1:11" s="113" customFormat="1" ht="28.35" customHeight="1" x14ac:dyDescent="0.25">
      <c r="A14" s="95" t="s">
        <v>147</v>
      </c>
      <c r="B14" s="95">
        <f>'BP Projet 2'!B15+'BP Projet 2'!B16+'BP Projet 2'!B17+'BP Projet 2'!B18</f>
        <v>0</v>
      </c>
      <c r="C14" s="270"/>
      <c r="D14" s="101" t="s">
        <v>148</v>
      </c>
      <c r="E14" s="98">
        <v>0</v>
      </c>
    </row>
    <row r="15" spans="1:11" s="113" customFormat="1" ht="28.35" customHeight="1" x14ac:dyDescent="0.25">
      <c r="A15" s="97" t="s">
        <v>149</v>
      </c>
      <c r="B15" s="98">
        <v>0</v>
      </c>
      <c r="C15" s="270"/>
      <c r="D15" s="97"/>
      <c r="E15" s="97"/>
    </row>
    <row r="16" spans="1:11" s="113" customFormat="1" ht="28.35" customHeight="1" x14ac:dyDescent="0.25">
      <c r="A16" s="97" t="s">
        <v>150</v>
      </c>
      <c r="B16" s="98">
        <v>0</v>
      </c>
      <c r="C16" s="270"/>
      <c r="D16" s="100" t="s">
        <v>151</v>
      </c>
      <c r="E16" s="102">
        <f>'BP Projet 2'!E17+'BP Projet 2'!E18</f>
        <v>0</v>
      </c>
    </row>
    <row r="17" spans="1:5" s="113" customFormat="1" ht="28.35" customHeight="1" x14ac:dyDescent="0.25">
      <c r="A17" s="97" t="s">
        <v>152</v>
      </c>
      <c r="B17" s="98">
        <v>0</v>
      </c>
      <c r="C17" s="270"/>
      <c r="D17" s="97" t="s">
        <v>153</v>
      </c>
      <c r="E17" s="98">
        <v>0</v>
      </c>
    </row>
    <row r="18" spans="1:5" s="113" customFormat="1" ht="28.35" customHeight="1" x14ac:dyDescent="0.25">
      <c r="A18" s="97" t="s">
        <v>145</v>
      </c>
      <c r="B18" s="98">
        <v>0</v>
      </c>
      <c r="C18" s="270"/>
      <c r="D18" s="101" t="s">
        <v>154</v>
      </c>
      <c r="E18" s="98">
        <v>0</v>
      </c>
    </row>
    <row r="19" spans="1:5" s="113" customFormat="1" ht="28.35" customHeight="1" x14ac:dyDescent="0.25">
      <c r="A19" s="95" t="s">
        <v>155</v>
      </c>
      <c r="B19" s="95">
        <f>'BP Projet 2'!B20+'BP Projet 2'!B21</f>
        <v>0</v>
      </c>
      <c r="C19" s="270"/>
      <c r="D19" s="97"/>
      <c r="E19" s="97"/>
    </row>
    <row r="20" spans="1:5" s="113" customFormat="1" ht="28.35" customHeight="1" x14ac:dyDescent="0.25">
      <c r="A20" s="97" t="s">
        <v>156</v>
      </c>
      <c r="B20" s="98">
        <v>0</v>
      </c>
      <c r="C20" s="270"/>
      <c r="D20" s="100" t="s">
        <v>157</v>
      </c>
      <c r="E20" s="103">
        <v>0</v>
      </c>
    </row>
    <row r="21" spans="1:5" s="113" customFormat="1" ht="28.35" customHeight="1" x14ac:dyDescent="0.25">
      <c r="A21" s="97" t="s">
        <v>145</v>
      </c>
      <c r="B21" s="98">
        <v>0</v>
      </c>
      <c r="C21" s="270"/>
      <c r="D21" s="271" t="s">
        <v>158</v>
      </c>
      <c r="E21" s="272"/>
    </row>
    <row r="22" spans="1:5" s="113" customFormat="1" ht="28.35" customHeight="1" x14ac:dyDescent="0.25">
      <c r="A22" s="95" t="s">
        <v>159</v>
      </c>
      <c r="B22" s="95">
        <f>'BP Projet 2'!B23+'BP Projet 2'!B24+'BP Projet 2'!B25</f>
        <v>0</v>
      </c>
      <c r="C22" s="270"/>
      <c r="D22" s="100" t="s">
        <v>160</v>
      </c>
      <c r="E22" s="103">
        <v>0</v>
      </c>
    </row>
    <row r="23" spans="1:5" s="113" customFormat="1" ht="28.35" customHeight="1" x14ac:dyDescent="0.25">
      <c r="A23" s="97" t="s">
        <v>161</v>
      </c>
      <c r="B23" s="98">
        <v>0</v>
      </c>
      <c r="C23" s="270"/>
      <c r="D23" s="271" t="s">
        <v>158</v>
      </c>
      <c r="E23" s="272"/>
    </row>
    <row r="24" spans="1:5" s="113" customFormat="1" ht="28.35" customHeight="1" x14ac:dyDescent="0.25">
      <c r="A24" s="97" t="s">
        <v>162</v>
      </c>
      <c r="B24" s="98">
        <v>0</v>
      </c>
      <c r="C24" s="270"/>
      <c r="D24" s="104"/>
      <c r="E24" s="99"/>
    </row>
    <row r="25" spans="1:5" s="113" customFormat="1" ht="28.35" customHeight="1" x14ac:dyDescent="0.25">
      <c r="A25" s="97" t="s">
        <v>163</v>
      </c>
      <c r="B25" s="98">
        <v>0</v>
      </c>
      <c r="C25" s="270"/>
      <c r="D25" s="104"/>
      <c r="E25" s="99"/>
    </row>
    <row r="26" spans="1:5" s="113" customFormat="1" ht="28.35" customHeight="1" x14ac:dyDescent="0.25">
      <c r="A26" s="105" t="s">
        <v>164</v>
      </c>
      <c r="B26" s="96">
        <v>0</v>
      </c>
      <c r="C26" s="270"/>
      <c r="D26" s="95" t="s">
        <v>165</v>
      </c>
      <c r="E26" s="96">
        <v>0</v>
      </c>
    </row>
    <row r="27" spans="1:5" s="113" customFormat="1" ht="28.35" customHeight="1" x14ac:dyDescent="0.25">
      <c r="A27" s="95" t="s">
        <v>166</v>
      </c>
      <c r="B27" s="96">
        <v>0</v>
      </c>
      <c r="C27" s="270"/>
      <c r="D27" s="97" t="s">
        <v>167</v>
      </c>
      <c r="E27" s="98">
        <v>0</v>
      </c>
    </row>
    <row r="28" spans="1:5" s="113" customFormat="1" ht="28.35" customHeight="1" x14ac:dyDescent="0.25">
      <c r="A28" s="95" t="s">
        <v>168</v>
      </c>
      <c r="B28" s="96">
        <v>0</v>
      </c>
      <c r="C28" s="270"/>
      <c r="D28" s="95" t="s">
        <v>169</v>
      </c>
      <c r="E28" s="96">
        <v>0</v>
      </c>
    </row>
    <row r="29" spans="1:5" s="113" customFormat="1" ht="28.35" customHeight="1" x14ac:dyDescent="0.25">
      <c r="A29" s="95" t="s">
        <v>170</v>
      </c>
      <c r="B29" s="96">
        <v>0</v>
      </c>
      <c r="C29" s="270"/>
      <c r="D29" s="95" t="s">
        <v>171</v>
      </c>
      <c r="E29" s="96">
        <v>0</v>
      </c>
    </row>
    <row r="30" spans="1:5" s="113" customFormat="1" ht="28.35" customHeight="1" x14ac:dyDescent="0.25">
      <c r="A30" s="106" t="s">
        <v>172</v>
      </c>
      <c r="B30" s="106">
        <f>'BP Projet 2'!B29+'BP Projet 2'!B28+'BP Projet 2'!B27+'BP Projet 2'!B26+'BP Projet 2'!B22+'BP Projet 2'!B19+'BP Projet 2'!B14+'BP Projet 2'!B9+'BP Projet 2'!B5</f>
        <v>0</v>
      </c>
      <c r="C30" s="270"/>
      <c r="D30" s="106" t="s">
        <v>173</v>
      </c>
      <c r="E30" s="106">
        <f>'BP Projet 2'!E29+'BP Projet 2'!E28+'BP Projet 2'!E26+'BP Projet 2'!E7+'BP Projet 2'!E5</f>
        <v>0</v>
      </c>
    </row>
    <row r="31" spans="1:5" s="113" customFormat="1" ht="28.35" customHeight="1" x14ac:dyDescent="0.25">
      <c r="A31" s="273" t="s">
        <v>188</v>
      </c>
      <c r="B31" s="273"/>
      <c r="C31" s="273"/>
      <c r="D31" s="273"/>
      <c r="E31" s="273"/>
    </row>
  </sheetData>
  <sheetProtection sheet="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0099"/>
    <pageSetUpPr fitToPage="1"/>
  </sheetPr>
  <dimension ref="A1:AMK1048576"/>
  <sheetViews>
    <sheetView zoomScale="110" zoomScaleNormal="110" workbookViewId="0">
      <selection activeCell="D10" sqref="D10"/>
    </sheetView>
  </sheetViews>
  <sheetFormatPr baseColWidth="10" defaultColWidth="9.109375" defaultRowHeight="13.2" x14ac:dyDescent="0.25"/>
  <cols>
    <col min="1" max="1" width="49.109375" style="88" customWidth="1"/>
    <col min="2" max="2" width="12.44140625" style="88" customWidth="1"/>
    <col min="3" max="3" width="4.109375" style="88" customWidth="1"/>
    <col min="4" max="4" width="51.44140625" style="88" customWidth="1"/>
    <col min="5" max="5" width="12.88671875" style="88" customWidth="1"/>
    <col min="6" max="1025" width="11.5546875" style="89"/>
  </cols>
  <sheetData>
    <row r="1" spans="1:11" ht="44.85" customHeight="1" x14ac:dyDescent="0.25">
      <c r="A1" s="55" t="s">
        <v>237</v>
      </c>
      <c r="B1" s="291" t="s">
        <v>238</v>
      </c>
      <c r="C1" s="291"/>
      <c r="D1" s="291"/>
      <c r="E1" s="291"/>
      <c r="F1" s="24"/>
      <c r="G1" s="24"/>
      <c r="H1" s="24"/>
      <c r="I1" s="24"/>
      <c r="J1" s="24"/>
      <c r="K1" s="24"/>
    </row>
    <row r="2" spans="1:11" ht="17.25" customHeight="1" x14ac:dyDescent="0.25">
      <c r="A2" s="90">
        <f>'Informations générales'!B8</f>
        <v>0</v>
      </c>
      <c r="B2" s="130"/>
      <c r="C2" s="93"/>
      <c r="D2" s="259">
        <f>'Projet 2'!C3</f>
        <v>0</v>
      </c>
      <c r="E2" s="259"/>
    </row>
    <row r="3" spans="1:11" ht="20.399999999999999" customHeight="1" x14ac:dyDescent="0.25">
      <c r="A3" s="94" t="s">
        <v>127</v>
      </c>
      <c r="B3" s="94" t="s">
        <v>128</v>
      </c>
      <c r="C3" s="270"/>
      <c r="D3" s="94" t="s">
        <v>129</v>
      </c>
      <c r="E3" s="94" t="s">
        <v>130</v>
      </c>
    </row>
    <row r="4" spans="1:11" ht="20.399999999999999" customHeight="1" x14ac:dyDescent="0.25">
      <c r="A4" s="264" t="s">
        <v>131</v>
      </c>
      <c r="B4" s="264"/>
      <c r="C4" s="270"/>
      <c r="D4" s="264" t="s">
        <v>132</v>
      </c>
      <c r="E4" s="264"/>
    </row>
    <row r="5" spans="1:11" ht="26.7" customHeight="1" x14ac:dyDescent="0.25">
      <c r="A5" s="95" t="s">
        <v>133</v>
      </c>
      <c r="B5" s="95">
        <f>SUM('BR Projet 2'!B6:B8)</f>
        <v>0</v>
      </c>
      <c r="C5" s="270"/>
      <c r="D5" s="95" t="s">
        <v>134</v>
      </c>
      <c r="E5" s="131">
        <v>0</v>
      </c>
    </row>
    <row r="6" spans="1:11" ht="26.7" customHeight="1" x14ac:dyDescent="0.25">
      <c r="A6" s="97" t="s">
        <v>135</v>
      </c>
      <c r="B6" s="132">
        <v>0</v>
      </c>
      <c r="C6" s="270"/>
      <c r="D6" s="99"/>
      <c r="E6" s="99"/>
    </row>
    <row r="7" spans="1:11" ht="26.7" customHeight="1" x14ac:dyDescent="0.25">
      <c r="A7" s="97" t="s">
        <v>136</v>
      </c>
      <c r="B7" s="132">
        <v>0</v>
      </c>
      <c r="C7" s="270"/>
      <c r="D7" s="95" t="s">
        <v>137</v>
      </c>
      <c r="E7" s="95">
        <f>E8+E12+E16+E20++E22</f>
        <v>0</v>
      </c>
    </row>
    <row r="8" spans="1:11" ht="26.7" customHeight="1" x14ac:dyDescent="0.25">
      <c r="A8" s="97" t="s">
        <v>138</v>
      </c>
      <c r="B8" s="132">
        <v>0</v>
      </c>
      <c r="C8" s="270"/>
      <c r="D8" s="100" t="s">
        <v>139</v>
      </c>
      <c r="E8" s="141">
        <f>'BR Projet 2'!E9+'BR Projet 2'!E10</f>
        <v>0</v>
      </c>
    </row>
    <row r="9" spans="1:11" ht="26.7" customHeight="1" x14ac:dyDescent="0.25">
      <c r="A9" s="95" t="s">
        <v>140</v>
      </c>
      <c r="B9" s="95">
        <f>'BR Projet 2'!B10+'BR Projet 2'!B11+'BR Projet 2'!B12+'BR Projet 2'!B13</f>
        <v>0</v>
      </c>
      <c r="C9" s="270"/>
      <c r="D9" s="132"/>
      <c r="E9" s="132">
        <v>0</v>
      </c>
    </row>
    <row r="10" spans="1:11" ht="26.7" customHeight="1" x14ac:dyDescent="0.25">
      <c r="A10" s="97" t="s">
        <v>141</v>
      </c>
      <c r="B10" s="132">
        <v>0</v>
      </c>
      <c r="C10" s="270"/>
      <c r="D10" s="132"/>
      <c r="E10" s="132">
        <v>0</v>
      </c>
    </row>
    <row r="11" spans="1:11" ht="26.7" customHeight="1" x14ac:dyDescent="0.25">
      <c r="A11" s="97" t="s">
        <v>142</v>
      </c>
      <c r="B11" s="132">
        <v>0</v>
      </c>
      <c r="C11" s="270"/>
      <c r="D11" s="97"/>
      <c r="E11" s="101"/>
    </row>
    <row r="12" spans="1:11" ht="26.7" customHeight="1" x14ac:dyDescent="0.25">
      <c r="A12" s="97" t="s">
        <v>143</v>
      </c>
      <c r="B12" s="132">
        <v>0</v>
      </c>
      <c r="C12" s="270"/>
      <c r="D12" s="100" t="s">
        <v>144</v>
      </c>
      <c r="E12" s="141">
        <f>'BR Projet 2'!E13+'BR Projet 2'!E14</f>
        <v>0</v>
      </c>
    </row>
    <row r="13" spans="1:11" ht="26.7" customHeight="1" x14ac:dyDescent="0.25">
      <c r="A13" s="97" t="s">
        <v>145</v>
      </c>
      <c r="B13" s="132">
        <v>0</v>
      </c>
      <c r="C13" s="270"/>
      <c r="D13" s="97" t="s">
        <v>146</v>
      </c>
      <c r="E13" s="132">
        <v>0</v>
      </c>
    </row>
    <row r="14" spans="1:11" ht="26.7" customHeight="1" x14ac:dyDescent="0.25">
      <c r="A14" s="95" t="s">
        <v>147</v>
      </c>
      <c r="B14" s="95">
        <f>'BR Projet 2'!B15+'BR Projet 2'!B16+'BR Projet 2'!B17+'BR Projet 2'!B18</f>
        <v>0</v>
      </c>
      <c r="C14" s="270"/>
      <c r="D14" s="101" t="s">
        <v>148</v>
      </c>
      <c r="E14" s="132">
        <v>0</v>
      </c>
    </row>
    <row r="15" spans="1:11" ht="26.7" customHeight="1" x14ac:dyDescent="0.25">
      <c r="A15" s="97" t="s">
        <v>149</v>
      </c>
      <c r="B15" s="132">
        <v>0</v>
      </c>
      <c r="C15" s="270"/>
      <c r="D15" s="97"/>
      <c r="E15" s="97"/>
    </row>
    <row r="16" spans="1:11" ht="26.7" customHeight="1" x14ac:dyDescent="0.25">
      <c r="A16" s="97" t="s">
        <v>150</v>
      </c>
      <c r="B16" s="132">
        <v>0</v>
      </c>
      <c r="C16" s="270"/>
      <c r="D16" s="100" t="s">
        <v>151</v>
      </c>
      <c r="E16" s="102">
        <f>'BR Projet 2'!E17+'BR Projet 2'!E18</f>
        <v>0</v>
      </c>
    </row>
    <row r="17" spans="1:8" ht="26.7" customHeight="1" x14ac:dyDescent="0.25">
      <c r="A17" s="97" t="s">
        <v>152</v>
      </c>
      <c r="B17" s="132">
        <v>0</v>
      </c>
      <c r="C17" s="270"/>
      <c r="D17" s="97" t="s">
        <v>153</v>
      </c>
      <c r="E17" s="132">
        <v>0</v>
      </c>
    </row>
    <row r="18" spans="1:8" ht="26.7" customHeight="1" x14ac:dyDescent="0.25">
      <c r="A18" s="97" t="s">
        <v>145</v>
      </c>
      <c r="B18" s="132">
        <v>0</v>
      </c>
      <c r="C18" s="270"/>
      <c r="D18" s="101" t="s">
        <v>154</v>
      </c>
      <c r="E18" s="132">
        <v>0</v>
      </c>
    </row>
    <row r="19" spans="1:8" ht="26.7" customHeight="1" x14ac:dyDescent="0.25">
      <c r="A19" s="95" t="s">
        <v>155</v>
      </c>
      <c r="B19" s="95">
        <f>'BR Projet 2'!B20+'BR Projet 2'!B21</f>
        <v>0</v>
      </c>
      <c r="C19" s="270"/>
      <c r="D19" s="97"/>
      <c r="E19" s="97"/>
    </row>
    <row r="20" spans="1:8" ht="26.7" customHeight="1" x14ac:dyDescent="0.25">
      <c r="A20" s="97" t="s">
        <v>156</v>
      </c>
      <c r="B20" s="132"/>
      <c r="C20" s="270"/>
      <c r="D20" s="100" t="s">
        <v>157</v>
      </c>
      <c r="E20" s="135">
        <v>0</v>
      </c>
    </row>
    <row r="21" spans="1:8" ht="26.7" customHeight="1" x14ac:dyDescent="0.25">
      <c r="A21" s="97" t="s">
        <v>145</v>
      </c>
      <c r="B21" s="132"/>
      <c r="C21" s="270"/>
      <c r="D21" s="271" t="s">
        <v>158</v>
      </c>
      <c r="E21" s="272"/>
    </row>
    <row r="22" spans="1:8" ht="26.7" customHeight="1" x14ac:dyDescent="0.25">
      <c r="A22" s="95" t="s">
        <v>159</v>
      </c>
      <c r="B22" s="95">
        <f>'BR Projet 2'!B23+'BR Projet 2'!B24+'BR Projet 2'!B25</f>
        <v>0</v>
      </c>
      <c r="C22" s="270"/>
      <c r="D22" s="100" t="s">
        <v>160</v>
      </c>
      <c r="E22" s="135">
        <v>0</v>
      </c>
    </row>
    <row r="23" spans="1:8" ht="26.7" customHeight="1" x14ac:dyDescent="0.25">
      <c r="A23" s="97" t="s">
        <v>161</v>
      </c>
      <c r="B23" s="132">
        <v>0</v>
      </c>
      <c r="C23" s="270"/>
      <c r="D23" s="271" t="s">
        <v>158</v>
      </c>
      <c r="E23" s="272"/>
    </row>
    <row r="24" spans="1:8" ht="26.7" customHeight="1" x14ac:dyDescent="0.25">
      <c r="A24" s="97" t="s">
        <v>162</v>
      </c>
      <c r="B24" s="132">
        <v>0</v>
      </c>
      <c r="C24" s="270"/>
      <c r="D24" s="104"/>
      <c r="E24" s="99"/>
    </row>
    <row r="25" spans="1:8" ht="26.7" customHeight="1" x14ac:dyDescent="0.25">
      <c r="A25" s="97" t="s">
        <v>163</v>
      </c>
      <c r="B25" s="132">
        <v>0</v>
      </c>
      <c r="C25" s="270"/>
      <c r="D25" s="104"/>
      <c r="E25" s="99"/>
    </row>
    <row r="26" spans="1:8" ht="26.7" customHeight="1" x14ac:dyDescent="0.25">
      <c r="A26" s="105" t="s">
        <v>164</v>
      </c>
      <c r="B26" s="131">
        <v>0</v>
      </c>
      <c r="C26" s="270"/>
      <c r="D26" s="95" t="s">
        <v>165</v>
      </c>
      <c r="E26" s="131">
        <v>0</v>
      </c>
    </row>
    <row r="27" spans="1:8" ht="26.7" customHeight="1" x14ac:dyDescent="0.25">
      <c r="A27" s="95" t="s">
        <v>166</v>
      </c>
      <c r="B27" s="131">
        <v>0</v>
      </c>
      <c r="C27" s="270"/>
      <c r="D27" s="97" t="s">
        <v>167</v>
      </c>
      <c r="E27" s="132">
        <v>0</v>
      </c>
    </row>
    <row r="28" spans="1:8" ht="26.7" customHeight="1" x14ac:dyDescent="0.25">
      <c r="A28" s="95" t="s">
        <v>168</v>
      </c>
      <c r="B28" s="131">
        <v>0</v>
      </c>
      <c r="C28" s="270"/>
      <c r="D28" s="95" t="s">
        <v>169</v>
      </c>
      <c r="E28" s="131">
        <v>0</v>
      </c>
    </row>
    <row r="29" spans="1:8" ht="26.7" customHeight="1" x14ac:dyDescent="0.25">
      <c r="A29" s="95" t="s">
        <v>170</v>
      </c>
      <c r="B29" s="131">
        <v>0</v>
      </c>
      <c r="C29" s="270"/>
      <c r="D29" s="95" t="s">
        <v>171</v>
      </c>
      <c r="E29" s="131">
        <v>0</v>
      </c>
    </row>
    <row r="30" spans="1:8" ht="29.1" customHeight="1" x14ac:dyDescent="0.25">
      <c r="A30" s="106" t="s">
        <v>172</v>
      </c>
      <c r="B30" s="106">
        <f>'BR Projet 2'!B29+'BR Projet 2'!B28+'BR Projet 2'!B27+'BR Projet 2'!B26+'BR Projet 2'!B22+'BR Projet 2'!B19+'BR Projet 2'!B14+'BR Projet 2'!B9+'BR Projet 2'!B5</f>
        <v>0</v>
      </c>
      <c r="C30" s="270"/>
      <c r="D30" s="106" t="s">
        <v>173</v>
      </c>
      <c r="E30" s="106">
        <f>'BR Projet 2'!E29+'BR Projet 2'!E28+'BR Projet 2'!E26+'BR Projet 2'!E7+'BR Projet 2'!E5</f>
        <v>0</v>
      </c>
      <c r="H30" s="107">
        <f>'BR Projet 2'!E30-'BR Projet 2'!B30</f>
        <v>0</v>
      </c>
    </row>
    <row r="31" spans="1:8" s="111" customFormat="1" ht="29.1" customHeight="1" x14ac:dyDescent="0.25">
      <c r="A31" s="108" t="s">
        <v>174</v>
      </c>
      <c r="B31" s="109" t="str">
        <f>IF('BR Projet 2'!E30-'BR Projet 2'!B30&gt;0,'BR Projet 2'!H30,"0")</f>
        <v>0</v>
      </c>
      <c r="C31" s="110"/>
      <c r="D31" s="108" t="s">
        <v>175</v>
      </c>
      <c r="E31" s="109" t="str">
        <f>IF('BR Projet 2'!E30-'BR Projet 2'!B30&lt;0,'BR Projet 2'!H30,"0")</f>
        <v>0</v>
      </c>
    </row>
    <row r="32" spans="1:8" ht="12.6" customHeight="1" x14ac:dyDescent="0.25">
      <c r="A32" s="263"/>
      <c r="B32" s="263"/>
      <c r="C32" s="263"/>
      <c r="D32" s="263"/>
      <c r="E32" s="263"/>
    </row>
    <row r="33" spans="1:5" ht="29.1" customHeight="1" x14ac:dyDescent="0.25">
      <c r="A33" s="264" t="s">
        <v>176</v>
      </c>
      <c r="B33" s="264"/>
      <c r="C33" s="264"/>
      <c r="D33" s="264"/>
      <c r="E33" s="264"/>
    </row>
    <row r="34" spans="1:5" ht="26.7" customHeight="1" x14ac:dyDescent="0.25">
      <c r="A34" s="95" t="s">
        <v>177</v>
      </c>
      <c r="B34" s="95">
        <f>'BR Projet 2'!B35+'BR Projet 2'!B36+'BR Projet 2'!B37</f>
        <v>0</v>
      </c>
      <c r="C34" s="265"/>
      <c r="D34" s="95" t="s">
        <v>178</v>
      </c>
      <c r="E34" s="95">
        <f>'BR Projet 2'!E35+'BR Projet 2'!E36+'BR Projet 2'!E37</f>
        <v>0</v>
      </c>
    </row>
    <row r="35" spans="1:5" ht="26.7" customHeight="1" x14ac:dyDescent="0.25">
      <c r="A35" s="97" t="s">
        <v>179</v>
      </c>
      <c r="B35" s="132">
        <v>0</v>
      </c>
      <c r="C35" s="265"/>
      <c r="D35" s="97" t="s">
        <v>180</v>
      </c>
      <c r="E35" s="134">
        <f>'BR Projet 2'!B37</f>
        <v>0</v>
      </c>
    </row>
    <row r="36" spans="1:5" ht="26.7" customHeight="1" x14ac:dyDescent="0.25">
      <c r="A36" s="97" t="s">
        <v>181</v>
      </c>
      <c r="B36" s="132">
        <v>0</v>
      </c>
      <c r="C36" s="265"/>
      <c r="D36" s="97" t="s">
        <v>182</v>
      </c>
      <c r="E36" s="134">
        <f>'BR Projet 2'!B36</f>
        <v>0</v>
      </c>
    </row>
    <row r="37" spans="1:5" ht="26.7" customHeight="1" x14ac:dyDescent="0.25">
      <c r="A37" s="97" t="s">
        <v>183</v>
      </c>
      <c r="B37" s="132">
        <v>0</v>
      </c>
      <c r="C37" s="265"/>
      <c r="D37" s="97" t="s">
        <v>184</v>
      </c>
      <c r="E37" s="134">
        <f>'BR Projet 2'!B35</f>
        <v>0</v>
      </c>
    </row>
    <row r="38" spans="1:5" ht="29.1" customHeight="1" x14ac:dyDescent="0.25">
      <c r="A38" s="112" t="s">
        <v>185</v>
      </c>
      <c r="B38" s="112">
        <f>'BR Projet 2'!B34+'BR Projet 2'!B30+'BR Projet 2'!B31</f>
        <v>0</v>
      </c>
      <c r="C38" s="265"/>
      <c r="D38" s="112" t="s">
        <v>185</v>
      </c>
      <c r="E38" s="112">
        <f>'BR Projet 2'!E30-'BR Projet 2'!E31+'BR Projet 2'!E34</f>
        <v>0</v>
      </c>
    </row>
    <row r="39" spans="1:5" ht="29.85" customHeight="1" x14ac:dyDescent="0.25">
      <c r="A39" s="266" t="s">
        <v>186</v>
      </c>
      <c r="B39" s="266"/>
      <c r="C39" s="266"/>
      <c r="D39" s="266"/>
      <c r="E39" s="266"/>
    </row>
    <row r="1048574" ht="12.75" customHeight="1" x14ac:dyDescent="0.25"/>
    <row r="1048575" ht="12.75" customHeight="1" x14ac:dyDescent="0.25"/>
    <row r="1048576" ht="12.75" customHeight="1" x14ac:dyDescent="0.25"/>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0099"/>
    <pageSetUpPr fitToPage="1"/>
  </sheetPr>
  <dimension ref="A1:AMK1048576"/>
  <sheetViews>
    <sheetView zoomScale="110" zoomScaleNormal="110" workbookViewId="0">
      <selection activeCell="E5" sqref="E5"/>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11.5546875" style="24"/>
  </cols>
  <sheetData>
    <row r="1" spans="1:10" ht="42.75" customHeight="1" x14ac:dyDescent="0.25">
      <c r="A1" s="274" t="s">
        <v>239</v>
      </c>
      <c r="B1" s="274"/>
      <c r="C1" s="275" t="s">
        <v>240</v>
      </c>
      <c r="D1" s="275"/>
      <c r="E1" s="275"/>
      <c r="F1" s="275"/>
      <c r="G1" s="275"/>
      <c r="H1" s="275"/>
      <c r="I1" s="275"/>
      <c r="J1" s="275"/>
    </row>
    <row r="2" spans="1:10" ht="20.39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92">
        <f>'Projet 2'!C3</f>
        <v>0</v>
      </c>
      <c r="D3" s="292"/>
      <c r="E3" s="292"/>
      <c r="F3" s="292"/>
      <c r="G3" s="292"/>
      <c r="H3" s="292"/>
      <c r="I3" s="292"/>
      <c r="J3" s="292"/>
    </row>
    <row r="4" spans="1:10" ht="8.6999999999999993" customHeight="1" x14ac:dyDescent="0.25"/>
    <row r="5" spans="1:10" ht="21.75" customHeight="1" x14ac:dyDescent="0.25">
      <c r="A5" s="246" t="s">
        <v>224</v>
      </c>
      <c r="B5" s="246"/>
      <c r="C5" s="246"/>
      <c r="D5" s="246"/>
      <c r="E5" s="129"/>
      <c r="F5" s="142"/>
      <c r="G5" s="142"/>
      <c r="H5" s="142"/>
      <c r="I5" s="142"/>
    </row>
    <row r="6" spans="1:10" ht="28.35" customHeight="1" x14ac:dyDescent="0.25">
      <c r="A6" s="246" t="s">
        <v>192</v>
      </c>
      <c r="B6" s="246"/>
      <c r="C6" s="246"/>
      <c r="D6" s="246"/>
      <c r="E6" s="246"/>
    </row>
    <row r="7" spans="1:10" ht="21" customHeight="1" x14ac:dyDescent="0.25">
      <c r="A7" s="87" t="s">
        <v>193</v>
      </c>
      <c r="B7" s="244"/>
      <c r="C7" s="244"/>
      <c r="D7" s="87"/>
      <c r="E7" s="115" t="s">
        <v>194</v>
      </c>
      <c r="F7" s="244"/>
      <c r="G7" s="244"/>
      <c r="H7" s="244"/>
      <c r="I7" s="244"/>
      <c r="J7" s="244"/>
    </row>
    <row r="8" spans="1:10" ht="21" customHeight="1" x14ac:dyDescent="0.25">
      <c r="A8" s="87" t="s">
        <v>195</v>
      </c>
      <c r="B8" s="244"/>
      <c r="C8" s="244"/>
      <c r="D8" s="87"/>
      <c r="E8" s="115" t="s">
        <v>196</v>
      </c>
      <c r="F8" s="244"/>
      <c r="G8" s="244"/>
      <c r="H8" s="244"/>
      <c r="I8" s="244"/>
      <c r="J8" s="244"/>
    </row>
    <row r="9" spans="1:10" ht="21" customHeight="1" x14ac:dyDescent="0.25">
      <c r="A9" s="293"/>
      <c r="B9" s="293"/>
      <c r="C9" s="293"/>
      <c r="D9" s="280" t="s">
        <v>197</v>
      </c>
      <c r="E9" s="280"/>
      <c r="F9" s="244"/>
      <c r="G9" s="244"/>
      <c r="H9" s="244"/>
      <c r="I9" s="244"/>
      <c r="J9" s="244"/>
    </row>
    <row r="10" spans="1:10" ht="23.1" customHeight="1" x14ac:dyDescent="0.25">
      <c r="A10" s="289" t="s">
        <v>241</v>
      </c>
      <c r="B10" s="289"/>
      <c r="C10" s="289"/>
      <c r="D10" s="289"/>
      <c r="E10" s="289"/>
      <c r="F10" s="289"/>
      <c r="G10" s="289"/>
      <c r="H10" s="289"/>
      <c r="I10" s="289"/>
      <c r="J10" s="289"/>
    </row>
    <row r="11" spans="1:10" ht="168.15" customHeight="1" x14ac:dyDescent="0.25">
      <c r="A11" s="294"/>
      <c r="B11" s="294"/>
      <c r="C11" s="294"/>
      <c r="D11" s="294"/>
      <c r="E11" s="294"/>
      <c r="F11" s="294"/>
      <c r="G11" s="294"/>
      <c r="H11" s="294"/>
      <c r="I11" s="294"/>
      <c r="J11" s="294"/>
    </row>
    <row r="12" spans="1:10" ht="10.199999999999999" customHeight="1" x14ac:dyDescent="0.25">
      <c r="A12" s="138"/>
      <c r="B12" s="139"/>
      <c r="C12" s="139"/>
      <c r="D12" s="139"/>
      <c r="E12" s="139"/>
      <c r="F12" s="139"/>
      <c r="G12" s="139"/>
      <c r="H12" s="139"/>
      <c r="I12" s="139"/>
      <c r="J12" s="139"/>
    </row>
    <row r="13" spans="1:10" ht="18.899999999999999" customHeight="1" x14ac:dyDescent="0.25">
      <c r="A13" s="138"/>
      <c r="B13" s="139"/>
      <c r="C13" s="139"/>
      <c r="D13" s="139"/>
      <c r="E13" s="260" t="s">
        <v>226</v>
      </c>
      <c r="F13" s="260"/>
      <c r="G13" s="244"/>
      <c r="H13" s="244"/>
    </row>
    <row r="14" spans="1:10" ht="26.85" customHeight="1" x14ac:dyDescent="0.25">
      <c r="A14" s="246" t="s">
        <v>227</v>
      </c>
      <c r="B14" s="246"/>
      <c r="C14" s="246"/>
      <c r="D14" s="246"/>
      <c r="E14" s="246"/>
      <c r="F14" s="246"/>
    </row>
    <row r="15" spans="1:10" ht="21.6" customHeight="1" x14ac:dyDescent="0.25">
      <c r="A15" s="114" t="s">
        <v>200</v>
      </c>
      <c r="B15" s="75"/>
      <c r="D15" s="120" t="s">
        <v>201</v>
      </c>
      <c r="E15" s="243"/>
      <c r="F15" s="243"/>
      <c r="G15" s="121"/>
      <c r="H15" s="243"/>
      <c r="I15" s="243"/>
    </row>
    <row r="16" spans="1:10" s="26" customFormat="1" ht="9.4499999999999993" customHeight="1" x14ac:dyDescent="0.25">
      <c r="A16" s="119"/>
      <c r="D16" s="120"/>
      <c r="E16" s="119"/>
      <c r="G16" s="121"/>
      <c r="H16" s="119"/>
    </row>
    <row r="17" spans="1:10" ht="21.6" customHeight="1" x14ac:dyDescent="0.25">
      <c r="A17" s="246" t="s">
        <v>202</v>
      </c>
      <c r="B17" s="246"/>
      <c r="C17" s="246"/>
      <c r="D17" s="244"/>
      <c r="E17" s="244"/>
      <c r="F17" s="244"/>
      <c r="G17" s="244"/>
      <c r="H17" s="244"/>
      <c r="I17" s="244"/>
      <c r="J17" s="244"/>
    </row>
    <row r="18" spans="1:10" ht="21.6" customHeight="1" x14ac:dyDescent="0.25">
      <c r="A18" s="299" t="s">
        <v>228</v>
      </c>
      <c r="B18" s="299"/>
      <c r="C18" s="299"/>
      <c r="D18" s="299"/>
      <c r="E18" s="299"/>
      <c r="F18" s="299"/>
      <c r="G18" s="299"/>
      <c r="H18" s="299"/>
      <c r="I18" s="299"/>
      <c r="J18" s="299"/>
    </row>
    <row r="19" spans="1:10" ht="21.6" customHeight="1" x14ac:dyDescent="0.25">
      <c r="A19" s="300"/>
      <c r="B19" s="300"/>
      <c r="C19" s="300"/>
      <c r="D19" s="300"/>
      <c r="E19" s="300"/>
      <c r="F19" s="300"/>
      <c r="G19" s="300"/>
      <c r="H19" s="300"/>
      <c r="I19" s="300"/>
      <c r="J19" s="300"/>
    </row>
    <row r="20" spans="1:10" ht="22.35" customHeight="1" x14ac:dyDescent="0.25">
      <c r="A20" s="287" t="s">
        <v>229</v>
      </c>
      <c r="B20" s="287"/>
      <c r="C20" s="287"/>
      <c r="D20" s="287"/>
      <c r="E20" s="287"/>
      <c r="F20" s="287"/>
      <c r="G20" s="287"/>
      <c r="H20" s="287"/>
      <c r="I20" s="287"/>
      <c r="J20" s="287"/>
    </row>
    <row r="21" spans="1:10" ht="30.6" customHeight="1" x14ac:dyDescent="0.25">
      <c r="A21" s="223"/>
      <c r="B21" s="223"/>
      <c r="C21" s="223"/>
      <c r="D21" s="223"/>
      <c r="E21" s="223"/>
      <c r="F21" s="223"/>
      <c r="G21" s="223"/>
      <c r="H21" s="223"/>
      <c r="I21" s="223"/>
      <c r="J21" s="223"/>
    </row>
    <row r="22" spans="1:10" s="24" customFormat="1" ht="7.95" customHeight="1" x14ac:dyDescent="0.25"/>
    <row r="23" spans="1:10" ht="25.2" customHeight="1" x14ac:dyDescent="0.25">
      <c r="A23" s="246" t="s">
        <v>230</v>
      </c>
      <c r="B23" s="246"/>
      <c r="C23" s="246"/>
      <c r="D23" s="246"/>
      <c r="E23" s="75"/>
    </row>
    <row r="24" spans="1:10" ht="26.85" customHeight="1" x14ac:dyDescent="0.25">
      <c r="A24" s="124" t="s">
        <v>208</v>
      </c>
    </row>
    <row r="25" spans="1:10" ht="17.7" customHeight="1" x14ac:dyDescent="0.25">
      <c r="A25" s="140"/>
      <c r="B25" s="282" t="s">
        <v>209</v>
      </c>
      <c r="C25" s="283"/>
      <c r="D25" s="284"/>
      <c r="E25" s="296"/>
      <c r="F25" s="297"/>
      <c r="G25" s="297"/>
      <c r="H25" s="297"/>
      <c r="I25" s="297"/>
      <c r="J25" s="298"/>
    </row>
    <row r="26" spans="1:10" ht="17.7" customHeight="1" x14ac:dyDescent="0.25">
      <c r="A26" s="140"/>
      <c r="B26" s="242" t="s">
        <v>210</v>
      </c>
      <c r="C26" s="242"/>
      <c r="D26" s="242"/>
      <c r="E26" s="296"/>
      <c r="F26" s="297"/>
      <c r="G26" s="297"/>
      <c r="H26" s="297"/>
      <c r="I26" s="297"/>
      <c r="J26" s="298"/>
    </row>
    <row r="27" spans="1:10" ht="17.7" customHeight="1" x14ac:dyDescent="0.25">
      <c r="A27" s="140"/>
      <c r="B27" s="282" t="s">
        <v>211</v>
      </c>
      <c r="C27" s="283"/>
      <c r="D27" s="284"/>
      <c r="E27" s="296"/>
      <c r="F27" s="297"/>
      <c r="G27" s="297"/>
      <c r="H27" s="297"/>
      <c r="I27" s="297"/>
      <c r="J27" s="298"/>
    </row>
    <row r="28" spans="1:10" ht="17.7" customHeight="1" x14ac:dyDescent="0.25">
      <c r="A28" s="140"/>
      <c r="B28" s="242" t="s">
        <v>212</v>
      </c>
      <c r="C28" s="242"/>
      <c r="D28" s="242"/>
      <c r="E28" s="296"/>
      <c r="F28" s="297"/>
      <c r="G28" s="297"/>
      <c r="H28" s="297"/>
      <c r="I28" s="297"/>
      <c r="J28" s="298"/>
    </row>
    <row r="29" spans="1:10" ht="17.7" customHeight="1" x14ac:dyDescent="0.25">
      <c r="A29" s="246" t="s">
        <v>213</v>
      </c>
      <c r="B29" s="246"/>
      <c r="C29" s="244"/>
      <c r="D29" s="244"/>
      <c r="E29" s="244"/>
      <c r="F29" s="244"/>
      <c r="G29" s="244"/>
      <c r="H29" s="244"/>
      <c r="I29" s="244"/>
      <c r="J29" s="244"/>
    </row>
    <row r="30" spans="1:10" ht="23.7" customHeight="1" x14ac:dyDescent="0.25">
      <c r="A30" s="87"/>
      <c r="C30" s="119"/>
    </row>
    <row r="31" spans="1:10" ht="32.700000000000003" customHeight="1" x14ac:dyDescent="0.25">
      <c r="A31" s="246" t="s">
        <v>231</v>
      </c>
      <c r="B31" s="246"/>
      <c r="C31" s="246"/>
      <c r="D31" s="246"/>
      <c r="E31" s="140"/>
      <c r="F31" s="125" t="s">
        <v>232</v>
      </c>
      <c r="G31" s="244"/>
      <c r="H31" s="244"/>
      <c r="I31" s="244"/>
      <c r="J31" s="244"/>
    </row>
    <row r="32" spans="1:10" ht="17.7" customHeight="1" x14ac:dyDescent="0.25">
      <c r="A32" s="87"/>
      <c r="B32" s="126"/>
      <c r="E32" s="127"/>
      <c r="F32" s="26"/>
      <c r="G32" s="119"/>
    </row>
    <row r="33" spans="1:10" ht="36.6" customHeight="1" x14ac:dyDescent="0.25">
      <c r="A33" s="289" t="s">
        <v>233</v>
      </c>
      <c r="B33" s="289"/>
      <c r="C33" s="289"/>
      <c r="D33" s="289"/>
      <c r="E33" s="289"/>
      <c r="F33" s="289"/>
      <c r="G33" s="289"/>
      <c r="H33" s="289"/>
      <c r="I33" s="289"/>
      <c r="J33" s="289"/>
    </row>
    <row r="34" spans="1:10" ht="26.85" customHeight="1" x14ac:dyDescent="0.25">
      <c r="A34" s="140"/>
      <c r="B34" s="122" t="s">
        <v>217</v>
      </c>
      <c r="C34" s="244"/>
      <c r="D34" s="244"/>
      <c r="E34" s="244"/>
      <c r="F34" s="244"/>
      <c r="G34" s="244"/>
      <c r="H34" s="244"/>
      <c r="I34" s="244"/>
      <c r="J34" s="244"/>
    </row>
    <row r="1048574" ht="12.75" customHeight="1" x14ac:dyDescent="0.25"/>
    <row r="1048575" ht="12.75" customHeight="1" x14ac:dyDescent="0.25"/>
    <row r="1048576" ht="12.75" customHeight="1" x14ac:dyDescent="0.25"/>
  </sheetData>
  <sheetProtection sheet="1" objects="1" scenarios="1" selectLockedCells="1"/>
  <mergeCells count="42">
    <mergeCell ref="A1:B1"/>
    <mergeCell ref="C1:J1"/>
    <mergeCell ref="A2:J2"/>
    <mergeCell ref="A3:B3"/>
    <mergeCell ref="C3:J3"/>
    <mergeCell ref="A5:D5"/>
    <mergeCell ref="A6:E6"/>
    <mergeCell ref="B7:C7"/>
    <mergeCell ref="F7:J7"/>
    <mergeCell ref="B8:C8"/>
    <mergeCell ref="F8:J8"/>
    <mergeCell ref="A9:C9"/>
    <mergeCell ref="D9:E9"/>
    <mergeCell ref="F9:J9"/>
    <mergeCell ref="A10:J10"/>
    <mergeCell ref="A11:J11"/>
    <mergeCell ref="E13:F13"/>
    <mergeCell ref="G13:H13"/>
    <mergeCell ref="A14:F14"/>
    <mergeCell ref="E15:F15"/>
    <mergeCell ref="H15:I15"/>
    <mergeCell ref="A17:C17"/>
    <mergeCell ref="D17:J17"/>
    <mergeCell ref="A18:J18"/>
    <mergeCell ref="A19:J19"/>
    <mergeCell ref="A20:J20"/>
    <mergeCell ref="A21:J21"/>
    <mergeCell ref="A23:D23"/>
    <mergeCell ref="B26:D26"/>
    <mergeCell ref="E26:J26"/>
    <mergeCell ref="B25:D25"/>
    <mergeCell ref="E25:J25"/>
    <mergeCell ref="C34:J34"/>
    <mergeCell ref="B28:D28"/>
    <mergeCell ref="E28:J28"/>
    <mergeCell ref="A29:B29"/>
    <mergeCell ref="C29:J29"/>
    <mergeCell ref="B27:D27"/>
    <mergeCell ref="E27:J27"/>
    <mergeCell ref="A31:D31"/>
    <mergeCell ref="G31:J31"/>
    <mergeCell ref="A33:J33"/>
  </mergeCells>
  <dataValidations count="4">
    <dataValidation type="list" operator="equal" allowBlank="1" showErrorMessage="1" sqref="E15:E16" xr:uid="{00000000-0002-0000-0E00-000000000000}">
      <formula1>"Familial,Adultes uniquement,Enfants uniquement,"</formula1>
      <formula2>0</formula2>
    </dataValidation>
    <dataValidation type="list" operator="equal" allowBlank="1" showErrorMessage="1" sqref="H15:H16" xr:uid="{00000000-0002-0000-0E00-000001000000}">
      <formula1>"Adhérents uniquement,Ouvert à tous"</formula1>
      <formula2>0</formula2>
    </dataValidation>
    <dataValidation type="list" operator="equal" allowBlank="1" showErrorMessage="1" sqref="A25:A28 E31:E32 H33 A34" xr:uid="{00000000-0002-0000-0E00-000002000000}">
      <formula1>"OUI,NON"</formula1>
      <formula2>0</formula2>
    </dataValidation>
    <dataValidation type="list" operator="equal" allowBlank="1" showErrorMessage="1" sqref="G13" xr:uid="{00000000-0002-0000-0E00-000003000000}">
      <formula1>"OUI,NON,PARTIELLEMENT"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E38D-7B28-4EF4-9EDC-6F1953594199}">
  <sheetPr>
    <tabColor rgb="FF99CCFF"/>
    <pageSetUpPr fitToPage="1"/>
  </sheetPr>
  <dimension ref="A1:AMK1048576"/>
  <sheetViews>
    <sheetView zoomScale="110" zoomScaleNormal="110" workbookViewId="0">
      <selection activeCell="C3" sqref="C3:J3"/>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9.109375" style="24"/>
  </cols>
  <sheetData>
    <row r="1" spans="1:10" ht="50.4" customHeight="1" x14ac:dyDescent="0.25">
      <c r="A1" s="257" t="s">
        <v>242</v>
      </c>
      <c r="B1" s="257"/>
      <c r="C1" s="275" t="s">
        <v>297</v>
      </c>
      <c r="D1" s="275"/>
      <c r="E1" s="275"/>
      <c r="F1" s="275"/>
      <c r="G1" s="275"/>
      <c r="H1" s="275"/>
      <c r="I1" s="275"/>
      <c r="J1" s="275"/>
    </row>
    <row r="2" spans="1:10" ht="19.64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77"/>
      <c r="D3" s="277"/>
      <c r="E3" s="277"/>
      <c r="F3" s="277"/>
      <c r="G3" s="277"/>
      <c r="H3" s="277"/>
      <c r="I3" s="277"/>
      <c r="J3" s="277"/>
    </row>
    <row r="4" spans="1:10" ht="8.6999999999999993" customHeight="1" x14ac:dyDescent="0.25"/>
    <row r="5" spans="1:10" ht="21.75" customHeight="1" x14ac:dyDescent="0.25">
      <c r="A5" s="246" t="s">
        <v>191</v>
      </c>
      <c r="B5" s="246"/>
      <c r="C5" s="246"/>
      <c r="D5" s="246"/>
      <c r="E5" s="136"/>
    </row>
    <row r="6" spans="1:10" ht="28.35" customHeight="1" x14ac:dyDescent="0.25">
      <c r="A6" s="246" t="s">
        <v>192</v>
      </c>
      <c r="B6" s="246"/>
      <c r="C6" s="246"/>
      <c r="D6" s="246"/>
      <c r="E6" s="246"/>
    </row>
    <row r="7" spans="1:10" ht="21" customHeight="1" x14ac:dyDescent="0.25">
      <c r="A7" s="87" t="s">
        <v>193</v>
      </c>
      <c r="B7" s="278"/>
      <c r="C7" s="278"/>
      <c r="D7" s="87"/>
      <c r="E7" s="115" t="s">
        <v>194</v>
      </c>
      <c r="F7" s="278"/>
      <c r="G7" s="278"/>
      <c r="H7" s="278"/>
      <c r="I7" s="278"/>
      <c r="J7" s="278"/>
    </row>
    <row r="8" spans="1:10" ht="21" customHeight="1" x14ac:dyDescent="0.25">
      <c r="A8" s="87" t="s">
        <v>195</v>
      </c>
      <c r="B8" s="278"/>
      <c r="C8" s="278"/>
      <c r="D8" s="87"/>
      <c r="E8" s="115" t="s">
        <v>196</v>
      </c>
      <c r="F8" s="278"/>
      <c r="G8" s="278"/>
      <c r="H8" s="278"/>
      <c r="I8" s="278"/>
      <c r="J8" s="278"/>
    </row>
    <row r="9" spans="1:10" ht="21" customHeight="1" x14ac:dyDescent="0.25">
      <c r="A9" s="279"/>
      <c r="B9" s="279"/>
      <c r="C9" s="279"/>
      <c r="D9" s="280" t="s">
        <v>197</v>
      </c>
      <c r="E9" s="280"/>
      <c r="F9" s="278"/>
      <c r="G9" s="278"/>
      <c r="H9" s="278"/>
      <c r="I9" s="278"/>
      <c r="J9" s="278"/>
    </row>
    <row r="10" spans="1:10" ht="37.950000000000003" customHeight="1" x14ac:dyDescent="0.25">
      <c r="A10" s="281" t="s">
        <v>198</v>
      </c>
      <c r="B10" s="281"/>
      <c r="C10" s="281"/>
      <c r="D10" s="281"/>
      <c r="E10" s="281"/>
      <c r="F10" s="281"/>
      <c r="G10" s="281"/>
      <c r="H10" s="281"/>
      <c r="I10" s="281"/>
      <c r="J10" s="281"/>
    </row>
    <row r="11" spans="1:10" ht="73.349999999999994" customHeight="1" x14ac:dyDescent="0.25">
      <c r="A11" s="278"/>
      <c r="B11" s="278"/>
      <c r="C11" s="278"/>
      <c r="D11" s="278"/>
      <c r="E11" s="278"/>
      <c r="F11" s="278"/>
      <c r="G11" s="278"/>
      <c r="H11" s="278"/>
      <c r="I11" s="278"/>
      <c r="J11" s="278"/>
    </row>
    <row r="12" spans="1:10" ht="26.85" customHeight="1" x14ac:dyDescent="0.25">
      <c r="A12" s="246" t="s">
        <v>199</v>
      </c>
      <c r="B12" s="246"/>
      <c r="C12" s="246"/>
      <c r="D12" s="246"/>
      <c r="E12" s="246"/>
      <c r="F12" s="246"/>
    </row>
    <row r="13" spans="1:10" ht="21.6" customHeight="1" x14ac:dyDescent="0.25">
      <c r="A13" s="114" t="s">
        <v>200</v>
      </c>
      <c r="B13" s="116"/>
      <c r="D13" s="117" t="s">
        <v>201</v>
      </c>
      <c r="E13" s="278"/>
      <c r="F13" s="278"/>
      <c r="G13" s="118"/>
      <c r="H13" s="278"/>
      <c r="I13" s="278"/>
    </row>
    <row r="14" spans="1:10" s="26" customFormat="1" ht="9.4499999999999993" customHeight="1" x14ac:dyDescent="0.25">
      <c r="A14" s="119"/>
      <c r="D14" s="120"/>
      <c r="E14" s="119"/>
      <c r="G14" s="121"/>
      <c r="H14" s="119"/>
    </row>
    <row r="15" spans="1:10" ht="21.6" customHeight="1" x14ac:dyDescent="0.25">
      <c r="A15" s="246" t="s">
        <v>202</v>
      </c>
      <c r="B15" s="246"/>
      <c r="C15" s="246"/>
      <c r="D15" s="278"/>
      <c r="E15" s="278"/>
      <c r="F15" s="278"/>
      <c r="G15" s="278"/>
      <c r="H15" s="278"/>
      <c r="I15" s="278"/>
      <c r="J15" s="278"/>
    </row>
    <row r="16" spans="1:10" ht="21.6" customHeight="1" x14ac:dyDescent="0.25">
      <c r="A16" s="285" t="s">
        <v>203</v>
      </c>
      <c r="B16" s="285"/>
      <c r="C16" s="285"/>
      <c r="D16" s="285"/>
      <c r="E16" s="285"/>
      <c r="F16" s="285"/>
      <c r="G16" s="285"/>
      <c r="H16" s="285"/>
      <c r="I16" s="285"/>
      <c r="J16" s="285"/>
    </row>
    <row r="17" spans="1:10" ht="21.6" customHeight="1" x14ac:dyDescent="0.25">
      <c r="A17" s="286"/>
      <c r="B17" s="286"/>
      <c r="C17" s="286"/>
      <c r="D17" s="286"/>
      <c r="E17" s="286"/>
      <c r="F17" s="286"/>
      <c r="G17" s="286"/>
      <c r="H17" s="286"/>
      <c r="I17" s="286"/>
      <c r="J17" s="286"/>
    </row>
    <row r="18" spans="1:10" ht="22.35" customHeight="1" x14ac:dyDescent="0.25">
      <c r="A18" s="287" t="s">
        <v>204</v>
      </c>
      <c r="B18" s="287"/>
      <c r="C18" s="287"/>
      <c r="D18" s="287"/>
      <c r="E18" s="287"/>
      <c r="F18" s="287"/>
      <c r="G18" s="287"/>
      <c r="H18" s="287"/>
      <c r="I18" s="287"/>
      <c r="J18" s="287"/>
    </row>
    <row r="19" spans="1:10" ht="30.6" customHeight="1" x14ac:dyDescent="0.25">
      <c r="A19" s="288"/>
      <c r="B19" s="288"/>
      <c r="C19" s="288"/>
      <c r="D19" s="288"/>
      <c r="E19" s="288"/>
      <c r="F19" s="288"/>
      <c r="G19" s="288"/>
      <c r="H19" s="288"/>
      <c r="I19" s="288"/>
      <c r="J19" s="288"/>
    </row>
    <row r="20" spans="1:10" ht="26.85" customHeight="1" x14ac:dyDescent="0.25">
      <c r="A20" s="123" t="s">
        <v>205</v>
      </c>
    </row>
    <row r="21" spans="1:10" ht="37.200000000000003" customHeight="1" x14ac:dyDescent="0.25">
      <c r="A21" s="288"/>
      <c r="B21" s="288"/>
      <c r="C21" s="288"/>
      <c r="D21" s="288"/>
      <c r="E21" s="288"/>
      <c r="F21" s="288"/>
      <c r="G21" s="288"/>
      <c r="H21" s="288"/>
      <c r="I21" s="288"/>
      <c r="J21" s="288"/>
    </row>
    <row r="22" spans="1:10" ht="26.85" customHeight="1" x14ac:dyDescent="0.25">
      <c r="A22" s="123" t="s">
        <v>206</v>
      </c>
    </row>
    <row r="23" spans="1:10" ht="32.25" customHeight="1" x14ac:dyDescent="0.25">
      <c r="A23" s="288"/>
      <c r="B23" s="288"/>
      <c r="C23" s="288"/>
      <c r="D23" s="288"/>
      <c r="E23" s="288"/>
      <c r="F23" s="288"/>
      <c r="G23" s="288"/>
      <c r="H23" s="288"/>
      <c r="I23" s="288"/>
      <c r="J23" s="288"/>
    </row>
    <row r="24" spans="1:10" s="24" customFormat="1" ht="7.95" customHeight="1" x14ac:dyDescent="0.25"/>
    <row r="25" spans="1:10" ht="25.2" customHeight="1" x14ac:dyDescent="0.25">
      <c r="A25" s="246" t="s">
        <v>207</v>
      </c>
      <c r="B25" s="246"/>
      <c r="C25" s="246"/>
      <c r="D25" s="246"/>
      <c r="E25" s="116"/>
    </row>
    <row r="26" spans="1:10" ht="26.85" customHeight="1" x14ac:dyDescent="0.25">
      <c r="A26" s="124" t="s">
        <v>208</v>
      </c>
    </row>
    <row r="27" spans="1:10" ht="17.7" customHeight="1" x14ac:dyDescent="0.25">
      <c r="A27" s="137"/>
      <c r="B27" s="282" t="s">
        <v>209</v>
      </c>
      <c r="C27" s="283"/>
      <c r="D27" s="284"/>
      <c r="E27" s="278"/>
      <c r="F27" s="278"/>
      <c r="G27" s="278"/>
      <c r="H27" s="278"/>
      <c r="I27" s="278"/>
      <c r="J27" s="278"/>
    </row>
    <row r="28" spans="1:10" ht="17.7" customHeight="1" x14ac:dyDescent="0.25">
      <c r="A28" s="137"/>
      <c r="B28" s="242" t="s">
        <v>210</v>
      </c>
      <c r="C28" s="242"/>
      <c r="D28" s="242"/>
      <c r="E28" s="278"/>
      <c r="F28" s="278"/>
      <c r="G28" s="278"/>
      <c r="H28" s="278"/>
      <c r="I28" s="278"/>
      <c r="J28" s="278"/>
    </row>
    <row r="29" spans="1:10" ht="17.7" customHeight="1" x14ac:dyDescent="0.25">
      <c r="A29" s="137"/>
      <c r="B29" s="282" t="s">
        <v>211</v>
      </c>
      <c r="C29" s="283"/>
      <c r="D29" s="284"/>
      <c r="E29" s="278"/>
      <c r="F29" s="278"/>
      <c r="G29" s="278"/>
      <c r="H29" s="278"/>
      <c r="I29" s="278"/>
      <c r="J29" s="278"/>
    </row>
    <row r="30" spans="1:10" ht="17.7" customHeight="1" x14ac:dyDescent="0.25">
      <c r="A30" s="137"/>
      <c r="B30" s="242" t="s">
        <v>212</v>
      </c>
      <c r="C30" s="242"/>
      <c r="D30" s="242"/>
      <c r="E30" s="278"/>
      <c r="F30" s="278"/>
      <c r="G30" s="278"/>
      <c r="H30" s="278"/>
      <c r="I30" s="278"/>
      <c r="J30" s="278"/>
    </row>
    <row r="31" spans="1:10" ht="17.7" customHeight="1" x14ac:dyDescent="0.25">
      <c r="A31" s="246" t="s">
        <v>213</v>
      </c>
      <c r="B31" s="246"/>
      <c r="C31" s="244"/>
      <c r="D31" s="244"/>
      <c r="E31" s="244"/>
      <c r="F31" s="244"/>
      <c r="G31" s="244"/>
      <c r="H31" s="244"/>
      <c r="I31" s="244"/>
      <c r="J31" s="244"/>
    </row>
    <row r="32" spans="1:10" ht="14.1" customHeight="1" x14ac:dyDescent="0.25">
      <c r="A32" s="87"/>
      <c r="C32" s="119"/>
    </row>
    <row r="33" spans="1:10" ht="31.35" customHeight="1" x14ac:dyDescent="0.25">
      <c r="A33" s="246" t="s">
        <v>214</v>
      </c>
      <c r="B33" s="246"/>
      <c r="C33" s="246"/>
      <c r="D33" s="246"/>
      <c r="E33" s="137"/>
      <c r="F33" s="125" t="s">
        <v>215</v>
      </c>
      <c r="G33" s="244"/>
      <c r="H33" s="244"/>
      <c r="I33" s="244"/>
      <c r="J33" s="244"/>
    </row>
    <row r="34" spans="1:10" ht="9.4499999999999993" customHeight="1" x14ac:dyDescent="0.25">
      <c r="A34" s="87"/>
      <c r="B34" s="126"/>
      <c r="E34" s="127"/>
      <c r="F34" s="26"/>
      <c r="G34" s="119"/>
    </row>
    <row r="35" spans="1:10" ht="26.85" customHeight="1" x14ac:dyDescent="0.25">
      <c r="A35" s="289" t="s">
        <v>216</v>
      </c>
      <c r="B35" s="289"/>
      <c r="C35" s="289"/>
      <c r="D35" s="289"/>
      <c r="E35" s="289"/>
      <c r="F35" s="289"/>
      <c r="G35" s="289"/>
      <c r="H35" s="289"/>
      <c r="I35" s="289"/>
      <c r="J35" s="289"/>
    </row>
    <row r="36" spans="1:10" ht="26.85" customHeight="1" x14ac:dyDescent="0.25">
      <c r="A36" s="137"/>
      <c r="B36" s="122" t="s">
        <v>217</v>
      </c>
      <c r="C36" s="278"/>
      <c r="D36" s="278"/>
      <c r="E36" s="278"/>
      <c r="F36" s="278"/>
      <c r="G36" s="278"/>
      <c r="H36" s="278"/>
      <c r="I36" s="278"/>
      <c r="J36" s="278"/>
    </row>
    <row r="1048576" ht="12.75" customHeight="1" x14ac:dyDescent="0.25"/>
  </sheetData>
  <sheetProtection sheet="1" selectLockedCells="1"/>
  <mergeCells count="42">
    <mergeCell ref="A35:J35"/>
    <mergeCell ref="C36:J36"/>
    <mergeCell ref="B30:D30"/>
    <mergeCell ref="E30:J30"/>
    <mergeCell ref="A31:B31"/>
    <mergeCell ref="C31:J31"/>
    <mergeCell ref="A33:D33"/>
    <mergeCell ref="G33:J33"/>
    <mergeCell ref="B29:D29"/>
    <mergeCell ref="E29:J29"/>
    <mergeCell ref="A16:J16"/>
    <mergeCell ref="A17:J17"/>
    <mergeCell ref="A18:J18"/>
    <mergeCell ref="A19:J19"/>
    <mergeCell ref="A21:J21"/>
    <mergeCell ref="A23:J23"/>
    <mergeCell ref="A25:D25"/>
    <mergeCell ref="B27:D27"/>
    <mergeCell ref="E27:J27"/>
    <mergeCell ref="B28:D28"/>
    <mergeCell ref="E28:J28"/>
    <mergeCell ref="A15:C15"/>
    <mergeCell ref="D15:J15"/>
    <mergeCell ref="A6:E6"/>
    <mergeCell ref="B7:C7"/>
    <mergeCell ref="F7:J7"/>
    <mergeCell ref="B8:C8"/>
    <mergeCell ref="F8:J8"/>
    <mergeCell ref="A9:C9"/>
    <mergeCell ref="D9:E9"/>
    <mergeCell ref="F9:J9"/>
    <mergeCell ref="A10:J10"/>
    <mergeCell ref="A11:J11"/>
    <mergeCell ref="A12:F12"/>
    <mergeCell ref="E13:F13"/>
    <mergeCell ref="H13:I13"/>
    <mergeCell ref="A5:D5"/>
    <mergeCell ref="A1:B1"/>
    <mergeCell ref="C1:J1"/>
    <mergeCell ref="A2:J2"/>
    <mergeCell ref="A3:B3"/>
    <mergeCell ref="C3:J3"/>
  </mergeCells>
  <dataValidations count="3">
    <dataValidation type="list" operator="equal" allowBlank="1" showErrorMessage="1" sqref="A27:A30 E33:E34 H35 A36" xr:uid="{F011D57E-A29B-468A-A8D0-8D3F2D21A5FC}">
      <formula1>"OUI,NON"</formula1>
      <formula2>0</formula2>
    </dataValidation>
    <dataValidation type="list" operator="equal" allowBlank="1" showErrorMessage="1" sqref="H13:H14" xr:uid="{9E0B3BE6-9F75-4DDD-8A75-B39BB3AA701A}">
      <formula1>"Adhérents uniquement,Ouvert à tous"</formula1>
      <formula2>0</formula2>
    </dataValidation>
    <dataValidation type="list" operator="equal" allowBlank="1" showErrorMessage="1" sqref="E13:E14" xr:uid="{D5C104E0-6F39-45BF-BB4B-F4288A11CC24}">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3CAFF"/>
    <pageSetUpPr fitToPage="1"/>
  </sheetPr>
  <dimension ref="A1:AMK31"/>
  <sheetViews>
    <sheetView zoomScale="110" zoomScaleNormal="110" workbookViewId="0">
      <selection activeCell="E11" sqref="E11"/>
    </sheetView>
  </sheetViews>
  <sheetFormatPr baseColWidth="10" defaultColWidth="9.109375" defaultRowHeight="13.2" x14ac:dyDescent="0.25"/>
  <cols>
    <col min="1" max="1" width="50" style="88" customWidth="1"/>
    <col min="2" max="2" width="12.33203125" style="88" customWidth="1"/>
    <col min="3" max="3" width="5.44140625" style="88" customWidth="1"/>
    <col min="4" max="4" width="53" style="88" customWidth="1"/>
    <col min="5" max="5" width="11.5546875" style="88"/>
    <col min="6" max="1025" width="11.5546875" style="89"/>
  </cols>
  <sheetData>
    <row r="1" spans="1:11" ht="44.85" customHeight="1" x14ac:dyDescent="0.25">
      <c r="A1" s="55" t="s">
        <v>243</v>
      </c>
      <c r="B1" s="274" t="s">
        <v>244</v>
      </c>
      <c r="C1" s="274"/>
      <c r="D1" s="274"/>
      <c r="E1" s="274"/>
      <c r="F1" s="24"/>
      <c r="G1" s="24"/>
      <c r="H1" s="24"/>
      <c r="I1" s="24"/>
      <c r="J1" s="24"/>
      <c r="K1" s="24"/>
    </row>
    <row r="2" spans="1:11" ht="29.1" customHeight="1" x14ac:dyDescent="0.25">
      <c r="A2" s="128">
        <f>'Informations générales'!B8</f>
        <v>0</v>
      </c>
      <c r="B2" s="290">
        <f>'Projet 3'!C3</f>
        <v>0</v>
      </c>
      <c r="C2" s="290"/>
      <c r="D2" s="290"/>
      <c r="E2" s="290"/>
    </row>
    <row r="3" spans="1:11" s="113" customFormat="1" ht="21.15" customHeight="1" x14ac:dyDescent="0.25">
      <c r="A3" s="94" t="s">
        <v>127</v>
      </c>
      <c r="B3" s="94" t="s">
        <v>128</v>
      </c>
      <c r="C3" s="270"/>
      <c r="D3" s="94" t="s">
        <v>129</v>
      </c>
      <c r="E3" s="94" t="s">
        <v>130</v>
      </c>
    </row>
    <row r="4" spans="1:11" s="113" customFormat="1" ht="28.35" customHeight="1" x14ac:dyDescent="0.25">
      <c r="A4" s="264" t="s">
        <v>131</v>
      </c>
      <c r="B4" s="264"/>
      <c r="C4" s="270"/>
      <c r="D4" s="264" t="s">
        <v>132</v>
      </c>
      <c r="E4" s="264"/>
    </row>
    <row r="5" spans="1:11" s="113" customFormat="1" ht="28.35" customHeight="1" x14ac:dyDescent="0.25">
      <c r="A5" s="95" t="s">
        <v>133</v>
      </c>
      <c r="B5" s="95">
        <f>SUM('BP Projet 3'!B6:B8)</f>
        <v>0</v>
      </c>
      <c r="C5" s="270"/>
      <c r="D5" s="95" t="s">
        <v>134</v>
      </c>
      <c r="E5" s="131">
        <v>0</v>
      </c>
    </row>
    <row r="6" spans="1:11" s="113" customFormat="1" ht="28.35" customHeight="1" x14ac:dyDescent="0.25">
      <c r="A6" s="97" t="s">
        <v>135</v>
      </c>
      <c r="B6" s="132">
        <v>0</v>
      </c>
      <c r="C6" s="270"/>
      <c r="D6" s="99"/>
      <c r="E6" s="99"/>
    </row>
    <row r="7" spans="1:11" s="113" customFormat="1" ht="28.35" customHeight="1" x14ac:dyDescent="0.25">
      <c r="A7" s="97" t="s">
        <v>136</v>
      </c>
      <c r="B7" s="132">
        <v>0</v>
      </c>
      <c r="C7" s="270"/>
      <c r="D7" s="95" t="s">
        <v>137</v>
      </c>
      <c r="E7" s="95">
        <f>E8+E12+E16+E20++E22</f>
        <v>0</v>
      </c>
    </row>
    <row r="8" spans="1:11" s="113" customFormat="1" ht="28.35" customHeight="1" x14ac:dyDescent="0.25">
      <c r="A8" s="97" t="s">
        <v>138</v>
      </c>
      <c r="B8" s="132">
        <v>0</v>
      </c>
      <c r="C8" s="270"/>
      <c r="D8" s="100" t="s">
        <v>139</v>
      </c>
      <c r="E8" s="141">
        <f>'BP Projet 3'!E9+'BP Projet 3'!E10</f>
        <v>0</v>
      </c>
    </row>
    <row r="9" spans="1:11" s="113" customFormat="1" ht="28.35" customHeight="1" x14ac:dyDescent="0.25">
      <c r="A9" s="95" t="s">
        <v>140</v>
      </c>
      <c r="B9" s="95">
        <f>'BP Projet 3'!B10+'BP Projet 3'!B11+'BP Projet 3'!B12+'BP Projet 3'!B13</f>
        <v>0</v>
      </c>
      <c r="C9" s="270"/>
      <c r="D9" s="132"/>
      <c r="E9" s="132">
        <v>0</v>
      </c>
    </row>
    <row r="10" spans="1:11" s="113" customFormat="1" ht="28.35" customHeight="1" x14ac:dyDescent="0.25">
      <c r="A10" s="97" t="s">
        <v>141</v>
      </c>
      <c r="B10" s="132">
        <v>0</v>
      </c>
      <c r="C10" s="270"/>
      <c r="D10" s="132"/>
      <c r="E10" s="132">
        <v>0</v>
      </c>
    </row>
    <row r="11" spans="1:11" s="113" customFormat="1" ht="28.35" customHeight="1" x14ac:dyDescent="0.25">
      <c r="A11" s="97" t="s">
        <v>142</v>
      </c>
      <c r="B11" s="132">
        <v>0</v>
      </c>
      <c r="C11" s="270"/>
      <c r="D11" s="97"/>
      <c r="E11" s="101"/>
    </row>
    <row r="12" spans="1:11" s="113" customFormat="1" ht="28.35" customHeight="1" x14ac:dyDescent="0.25">
      <c r="A12" s="97" t="s">
        <v>143</v>
      </c>
      <c r="B12" s="132">
        <v>0</v>
      </c>
      <c r="C12" s="270"/>
      <c r="D12" s="100" t="s">
        <v>144</v>
      </c>
      <c r="E12" s="100">
        <f>'BP Projet 3'!E13+'BP Projet 3'!E14</f>
        <v>0</v>
      </c>
    </row>
    <row r="13" spans="1:11" s="113" customFormat="1" ht="28.35" customHeight="1" x14ac:dyDescent="0.25">
      <c r="A13" s="97" t="s">
        <v>145</v>
      </c>
      <c r="B13" s="132">
        <v>0</v>
      </c>
      <c r="C13" s="270"/>
      <c r="D13" s="97" t="s">
        <v>146</v>
      </c>
      <c r="E13" s="132">
        <v>0</v>
      </c>
    </row>
    <row r="14" spans="1:11" s="113" customFormat="1" ht="28.35" customHeight="1" x14ac:dyDescent="0.25">
      <c r="A14" s="95" t="s">
        <v>147</v>
      </c>
      <c r="B14" s="95">
        <f>'BP Projet 3'!B15+'BP Projet 3'!B16+'BP Projet 3'!B17+'BP Projet 3'!B18</f>
        <v>0</v>
      </c>
      <c r="C14" s="270"/>
      <c r="D14" s="101" t="s">
        <v>148</v>
      </c>
      <c r="E14" s="132">
        <v>0</v>
      </c>
    </row>
    <row r="15" spans="1:11" s="113" customFormat="1" ht="28.35" customHeight="1" x14ac:dyDescent="0.25">
      <c r="A15" s="97" t="s">
        <v>149</v>
      </c>
      <c r="B15" s="132">
        <v>0</v>
      </c>
      <c r="C15" s="270"/>
      <c r="D15" s="97"/>
      <c r="E15" s="97"/>
    </row>
    <row r="16" spans="1:11" s="113" customFormat="1" ht="28.35" customHeight="1" x14ac:dyDescent="0.25">
      <c r="A16" s="97" t="s">
        <v>150</v>
      </c>
      <c r="B16" s="132">
        <v>0</v>
      </c>
      <c r="C16" s="270"/>
      <c r="D16" s="100" t="s">
        <v>151</v>
      </c>
      <c r="E16" s="102">
        <f>'BP Projet 3'!E17+'BP Projet 3'!E18</f>
        <v>0</v>
      </c>
    </row>
    <row r="17" spans="1:5" s="113" customFormat="1" ht="28.35" customHeight="1" x14ac:dyDescent="0.25">
      <c r="A17" s="97" t="s">
        <v>152</v>
      </c>
      <c r="B17" s="132">
        <v>0</v>
      </c>
      <c r="C17" s="270"/>
      <c r="D17" s="97" t="s">
        <v>153</v>
      </c>
      <c r="E17" s="132">
        <v>0</v>
      </c>
    </row>
    <row r="18" spans="1:5" s="113" customFormat="1" ht="28.35" customHeight="1" x14ac:dyDescent="0.25">
      <c r="A18" s="97" t="s">
        <v>145</v>
      </c>
      <c r="B18" s="132">
        <v>0</v>
      </c>
      <c r="C18" s="270"/>
      <c r="D18" s="101" t="s">
        <v>154</v>
      </c>
      <c r="E18" s="132">
        <v>0</v>
      </c>
    </row>
    <row r="19" spans="1:5" s="113" customFormat="1" ht="28.35" customHeight="1" x14ac:dyDescent="0.25">
      <c r="A19" s="95" t="s">
        <v>155</v>
      </c>
      <c r="B19" s="95">
        <f>'BP Projet 3'!B20+'BP Projet 3'!B21</f>
        <v>0</v>
      </c>
      <c r="C19" s="270"/>
      <c r="D19" s="97"/>
      <c r="E19" s="97"/>
    </row>
    <row r="20" spans="1:5" s="113" customFormat="1" ht="28.35" customHeight="1" x14ac:dyDescent="0.25">
      <c r="A20" s="97" t="s">
        <v>156</v>
      </c>
      <c r="B20" s="132">
        <v>0</v>
      </c>
      <c r="C20" s="270"/>
      <c r="D20" s="100" t="s">
        <v>157</v>
      </c>
      <c r="E20" s="135">
        <v>0</v>
      </c>
    </row>
    <row r="21" spans="1:5" s="113" customFormat="1" ht="28.35" customHeight="1" x14ac:dyDescent="0.25">
      <c r="A21" s="97" t="s">
        <v>145</v>
      </c>
      <c r="B21" s="132">
        <v>0</v>
      </c>
      <c r="C21" s="270"/>
      <c r="D21" s="271" t="s">
        <v>158</v>
      </c>
      <c r="E21" s="272"/>
    </row>
    <row r="22" spans="1:5" s="113" customFormat="1" ht="28.35" customHeight="1" x14ac:dyDescent="0.25">
      <c r="A22" s="95" t="s">
        <v>159</v>
      </c>
      <c r="B22" s="95">
        <f>'BP Projet 3'!B23+'BP Projet 3'!B24+'BP Projet 3'!B25</f>
        <v>0</v>
      </c>
      <c r="C22" s="270"/>
      <c r="D22" s="100" t="s">
        <v>160</v>
      </c>
      <c r="E22" s="135">
        <v>0</v>
      </c>
    </row>
    <row r="23" spans="1:5" s="113" customFormat="1" ht="28.35" customHeight="1" x14ac:dyDescent="0.25">
      <c r="A23" s="97" t="s">
        <v>161</v>
      </c>
      <c r="B23" s="132">
        <v>0</v>
      </c>
      <c r="C23" s="270"/>
      <c r="D23" s="271" t="s">
        <v>158</v>
      </c>
      <c r="E23" s="272"/>
    </row>
    <row r="24" spans="1:5" s="113" customFormat="1" ht="28.35" customHeight="1" x14ac:dyDescent="0.25">
      <c r="A24" s="97" t="s">
        <v>162</v>
      </c>
      <c r="B24" s="132">
        <v>0</v>
      </c>
      <c r="C24" s="270"/>
      <c r="D24" s="104"/>
      <c r="E24" s="99"/>
    </row>
    <row r="25" spans="1:5" s="113" customFormat="1" ht="28.35" customHeight="1" x14ac:dyDescent="0.25">
      <c r="A25" s="97" t="s">
        <v>163</v>
      </c>
      <c r="B25" s="132">
        <v>0</v>
      </c>
      <c r="C25" s="270"/>
      <c r="D25" s="104"/>
      <c r="E25" s="99"/>
    </row>
    <row r="26" spans="1:5" s="113" customFormat="1" ht="28.35" customHeight="1" x14ac:dyDescent="0.25">
      <c r="A26" s="105" t="s">
        <v>164</v>
      </c>
      <c r="B26" s="131">
        <v>0</v>
      </c>
      <c r="C26" s="270"/>
      <c r="D26" s="95" t="s">
        <v>165</v>
      </c>
      <c r="E26" s="131">
        <v>0</v>
      </c>
    </row>
    <row r="27" spans="1:5" s="113" customFormat="1" ht="28.35" customHeight="1" x14ac:dyDescent="0.25">
      <c r="A27" s="95" t="s">
        <v>166</v>
      </c>
      <c r="B27" s="131">
        <v>0</v>
      </c>
      <c r="C27" s="270"/>
      <c r="D27" s="97" t="s">
        <v>167</v>
      </c>
      <c r="E27" s="132">
        <v>0</v>
      </c>
    </row>
    <row r="28" spans="1:5" s="113" customFormat="1" ht="28.35" customHeight="1" x14ac:dyDescent="0.25">
      <c r="A28" s="95" t="s">
        <v>168</v>
      </c>
      <c r="B28" s="131">
        <v>0</v>
      </c>
      <c r="C28" s="270"/>
      <c r="D28" s="95" t="s">
        <v>169</v>
      </c>
      <c r="E28" s="131">
        <v>0</v>
      </c>
    </row>
    <row r="29" spans="1:5" s="113" customFormat="1" ht="28.35" customHeight="1" x14ac:dyDescent="0.25">
      <c r="A29" s="95" t="s">
        <v>170</v>
      </c>
      <c r="B29" s="131">
        <v>0</v>
      </c>
      <c r="C29" s="270"/>
      <c r="D29" s="95" t="s">
        <v>171</v>
      </c>
      <c r="E29" s="131">
        <v>0</v>
      </c>
    </row>
    <row r="30" spans="1:5" s="113" customFormat="1" ht="28.35" customHeight="1" x14ac:dyDescent="0.25">
      <c r="A30" s="106" t="s">
        <v>172</v>
      </c>
      <c r="B30" s="106">
        <f>'BP Projet 3'!B29+'BP Projet 3'!B28+'BP Projet 3'!B27+'BP Projet 3'!B26+'BP Projet 3'!B22+'BP Projet 3'!B19+'BP Projet 3'!B14+'BP Projet 3'!B9+'BP Projet 3'!B5</f>
        <v>0</v>
      </c>
      <c r="C30" s="270"/>
      <c r="D30" s="106" t="s">
        <v>173</v>
      </c>
      <c r="E30" s="106">
        <f>'BP Projet 3'!E29+'BP Projet 3'!E28+'BP Projet 3'!E26+'BP Projet 3'!E7+'BP Projet 3'!E5</f>
        <v>0</v>
      </c>
    </row>
    <row r="31" spans="1:5" s="113" customFormat="1" ht="28.35" customHeight="1" x14ac:dyDescent="0.25">
      <c r="A31" s="273" t="s">
        <v>188</v>
      </c>
      <c r="B31" s="273"/>
      <c r="C31" s="273"/>
      <c r="D31" s="273"/>
      <c r="E31" s="273"/>
    </row>
  </sheetData>
  <sheetProtection sheet="1" objects="1" scenarios="1" selectLockedCells="1"/>
  <mergeCells count="8">
    <mergeCell ref="A31:E31"/>
    <mergeCell ref="B1:E1"/>
    <mergeCell ref="B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BA18-D558-4B3F-9A35-446750739B53}">
  <sheetPr>
    <tabColor rgb="FF000099"/>
    <pageSetUpPr fitToPage="1"/>
  </sheetPr>
  <dimension ref="A1:AMK1048576"/>
  <sheetViews>
    <sheetView zoomScale="110" zoomScaleNormal="110" workbookViewId="0">
      <selection activeCell="A2" sqref="A2:J2"/>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9.109375" style="24"/>
  </cols>
  <sheetData>
    <row r="1" spans="1:10" ht="42.75" customHeight="1" x14ac:dyDescent="0.25">
      <c r="A1" s="274" t="s">
        <v>245</v>
      </c>
      <c r="B1" s="274"/>
      <c r="C1" s="275" t="s">
        <v>246</v>
      </c>
      <c r="D1" s="275"/>
      <c r="E1" s="275"/>
      <c r="F1" s="275"/>
      <c r="G1" s="275"/>
      <c r="H1" s="275"/>
      <c r="I1" s="275"/>
      <c r="J1" s="275"/>
    </row>
    <row r="2" spans="1:10" ht="20.39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92">
        <f>'Projet 3'!C3</f>
        <v>0</v>
      </c>
      <c r="D3" s="292"/>
      <c r="E3" s="292"/>
      <c r="F3" s="292"/>
      <c r="G3" s="292"/>
      <c r="H3" s="292"/>
      <c r="I3" s="292"/>
      <c r="J3" s="292"/>
    </row>
    <row r="4" spans="1:10" ht="8.6999999999999993" customHeight="1" x14ac:dyDescent="0.25"/>
    <row r="5" spans="1:10" ht="21.75" customHeight="1" x14ac:dyDescent="0.25">
      <c r="A5" s="246" t="s">
        <v>224</v>
      </c>
      <c r="B5" s="246"/>
      <c r="C5" s="246"/>
      <c r="D5" s="246"/>
      <c r="E5" s="129">
        <v>0</v>
      </c>
      <c r="F5" s="142"/>
      <c r="G5" s="142"/>
      <c r="H5" s="142"/>
      <c r="I5" s="142"/>
    </row>
    <row r="6" spans="1:10" ht="28.35" customHeight="1" x14ac:dyDescent="0.25">
      <c r="A6" s="246" t="s">
        <v>192</v>
      </c>
      <c r="B6" s="246"/>
      <c r="C6" s="246"/>
      <c r="D6" s="246"/>
      <c r="E6" s="246"/>
    </row>
    <row r="7" spans="1:10" ht="21" customHeight="1" x14ac:dyDescent="0.25">
      <c r="A7" s="87" t="s">
        <v>193</v>
      </c>
      <c r="B7" s="244"/>
      <c r="C7" s="244"/>
      <c r="D7" s="87"/>
      <c r="E7" s="115" t="s">
        <v>194</v>
      </c>
      <c r="F7" s="244"/>
      <c r="G7" s="244"/>
      <c r="H7" s="244"/>
      <c r="I7" s="244"/>
      <c r="J7" s="244"/>
    </row>
    <row r="8" spans="1:10" ht="21" customHeight="1" x14ac:dyDescent="0.25">
      <c r="A8" s="87" t="s">
        <v>195</v>
      </c>
      <c r="B8" s="244"/>
      <c r="C8" s="244"/>
      <c r="D8" s="87"/>
      <c r="E8" s="115" t="s">
        <v>196</v>
      </c>
      <c r="F8" s="244"/>
      <c r="G8" s="244"/>
      <c r="H8" s="244"/>
      <c r="I8" s="244"/>
      <c r="J8" s="244"/>
    </row>
    <row r="9" spans="1:10" ht="21" customHeight="1" x14ac:dyDescent="0.25">
      <c r="A9" s="293"/>
      <c r="B9" s="293"/>
      <c r="C9" s="293"/>
      <c r="D9" s="280" t="s">
        <v>197</v>
      </c>
      <c r="E9" s="280"/>
      <c r="F9" s="244"/>
      <c r="G9" s="244"/>
      <c r="H9" s="244"/>
      <c r="I9" s="244"/>
      <c r="J9" s="244"/>
    </row>
    <row r="10" spans="1:10" ht="23.1" customHeight="1" x14ac:dyDescent="0.25">
      <c r="A10" s="289" t="s">
        <v>247</v>
      </c>
      <c r="B10" s="289"/>
      <c r="C10" s="289"/>
      <c r="D10" s="289"/>
      <c r="E10" s="289"/>
      <c r="F10" s="289"/>
      <c r="G10" s="289"/>
      <c r="H10" s="289"/>
      <c r="I10" s="289"/>
      <c r="J10" s="289"/>
    </row>
    <row r="11" spans="1:10" ht="168.15" customHeight="1" x14ac:dyDescent="0.25">
      <c r="A11" s="294"/>
      <c r="B11" s="294"/>
      <c r="C11" s="294"/>
      <c r="D11" s="294"/>
      <c r="E11" s="294"/>
      <c r="F11" s="294"/>
      <c r="G11" s="294"/>
      <c r="H11" s="294"/>
      <c r="I11" s="294"/>
      <c r="J11" s="294"/>
    </row>
    <row r="12" spans="1:10" ht="10.199999999999999" customHeight="1" x14ac:dyDescent="0.25">
      <c r="A12" s="138"/>
      <c r="B12" s="139"/>
      <c r="C12" s="139"/>
      <c r="D12" s="139"/>
      <c r="E12" s="139"/>
      <c r="F12" s="139"/>
      <c r="G12" s="139"/>
      <c r="H12" s="139"/>
      <c r="I12" s="139"/>
      <c r="J12" s="139"/>
    </row>
    <row r="13" spans="1:10" ht="18.899999999999999" customHeight="1" x14ac:dyDescent="0.25">
      <c r="A13" s="138"/>
      <c r="B13" s="139"/>
      <c r="C13" s="139"/>
      <c r="D13" s="139"/>
      <c r="E13" s="260" t="s">
        <v>226</v>
      </c>
      <c r="F13" s="260"/>
      <c r="G13" s="295"/>
      <c r="H13" s="295"/>
    </row>
    <row r="14" spans="1:10" ht="26.85" customHeight="1" x14ac:dyDescent="0.25">
      <c r="A14" s="246" t="s">
        <v>227</v>
      </c>
      <c r="B14" s="246"/>
      <c r="C14" s="246"/>
      <c r="D14" s="246"/>
      <c r="E14" s="246"/>
      <c r="F14" s="246"/>
    </row>
    <row r="15" spans="1:10" ht="21.6" customHeight="1" x14ac:dyDescent="0.25">
      <c r="A15" s="114" t="s">
        <v>200</v>
      </c>
      <c r="B15" s="75"/>
      <c r="D15" s="120" t="s">
        <v>201</v>
      </c>
      <c r="E15" s="243"/>
      <c r="F15" s="243"/>
      <c r="G15" s="121"/>
      <c r="H15" s="243"/>
      <c r="I15" s="243"/>
    </row>
    <row r="16" spans="1:10" s="26" customFormat="1" ht="9.4499999999999993" customHeight="1" x14ac:dyDescent="0.25">
      <c r="A16" s="119"/>
      <c r="D16" s="120"/>
      <c r="E16" s="119"/>
      <c r="G16" s="121"/>
      <c r="H16" s="119"/>
    </row>
    <row r="17" spans="1:10" ht="21.6" customHeight="1" x14ac:dyDescent="0.25">
      <c r="A17" s="246" t="s">
        <v>202</v>
      </c>
      <c r="B17" s="246"/>
      <c r="C17" s="246"/>
      <c r="D17" s="244"/>
      <c r="E17" s="244"/>
      <c r="F17" s="244"/>
      <c r="G17" s="244"/>
      <c r="H17" s="244"/>
      <c r="I17" s="244"/>
      <c r="J17" s="244"/>
    </row>
    <row r="18" spans="1:10" ht="21.6" customHeight="1" x14ac:dyDescent="0.25">
      <c r="A18" s="299" t="s">
        <v>228</v>
      </c>
      <c r="B18" s="299"/>
      <c r="C18" s="299"/>
      <c r="D18" s="299"/>
      <c r="E18" s="299"/>
      <c r="F18" s="299"/>
      <c r="G18" s="299"/>
      <c r="H18" s="299"/>
      <c r="I18" s="299"/>
      <c r="J18" s="299"/>
    </row>
    <row r="19" spans="1:10" ht="21.6" customHeight="1" x14ac:dyDescent="0.25">
      <c r="A19" s="300"/>
      <c r="B19" s="300"/>
      <c r="C19" s="300"/>
      <c r="D19" s="300"/>
      <c r="E19" s="300"/>
      <c r="F19" s="300"/>
      <c r="G19" s="300"/>
      <c r="H19" s="300"/>
      <c r="I19" s="300"/>
      <c r="J19" s="300"/>
    </row>
    <row r="20" spans="1:10" ht="22.35" customHeight="1" x14ac:dyDescent="0.25">
      <c r="A20" s="287" t="s">
        <v>229</v>
      </c>
      <c r="B20" s="287"/>
      <c r="C20" s="287"/>
      <c r="D20" s="287"/>
      <c r="E20" s="287"/>
      <c r="F20" s="287"/>
      <c r="G20" s="287"/>
      <c r="H20" s="287"/>
      <c r="I20" s="287"/>
      <c r="J20" s="287"/>
    </row>
    <row r="21" spans="1:10" ht="30.6" customHeight="1" x14ac:dyDescent="0.25">
      <c r="A21" s="223"/>
      <c r="B21" s="223"/>
      <c r="C21" s="223"/>
      <c r="D21" s="223"/>
      <c r="E21" s="223"/>
      <c r="F21" s="223"/>
      <c r="G21" s="223"/>
      <c r="H21" s="223"/>
      <c r="I21" s="223"/>
      <c r="J21" s="223"/>
    </row>
    <row r="22" spans="1:10" s="24" customFormat="1" ht="7.95" customHeight="1" x14ac:dyDescent="0.25"/>
    <row r="23" spans="1:10" ht="25.2" customHeight="1" x14ac:dyDescent="0.25">
      <c r="A23" s="246" t="s">
        <v>230</v>
      </c>
      <c r="B23" s="246"/>
      <c r="C23" s="246"/>
      <c r="D23" s="246"/>
      <c r="E23" s="75"/>
    </row>
    <row r="24" spans="1:10" ht="26.85" customHeight="1" x14ac:dyDescent="0.25">
      <c r="A24" s="124" t="s">
        <v>208</v>
      </c>
    </row>
    <row r="25" spans="1:10" ht="17.7" customHeight="1" x14ac:dyDescent="0.25">
      <c r="A25" s="140"/>
      <c r="B25" s="282" t="s">
        <v>209</v>
      </c>
      <c r="C25" s="283"/>
      <c r="D25" s="284"/>
      <c r="E25" s="296"/>
      <c r="F25" s="297"/>
      <c r="G25" s="297"/>
      <c r="H25" s="297"/>
      <c r="I25" s="297"/>
      <c r="J25" s="298"/>
    </row>
    <row r="26" spans="1:10" ht="17.7" customHeight="1" x14ac:dyDescent="0.25">
      <c r="A26" s="140"/>
      <c r="B26" s="242" t="s">
        <v>210</v>
      </c>
      <c r="C26" s="242"/>
      <c r="D26" s="242"/>
      <c r="E26" s="296"/>
      <c r="F26" s="297"/>
      <c r="G26" s="297"/>
      <c r="H26" s="297"/>
      <c r="I26" s="297"/>
      <c r="J26" s="298"/>
    </row>
    <row r="27" spans="1:10" ht="17.7" customHeight="1" x14ac:dyDescent="0.25">
      <c r="A27" s="140"/>
      <c r="B27" s="282" t="s">
        <v>211</v>
      </c>
      <c r="C27" s="283"/>
      <c r="D27" s="284"/>
      <c r="E27" s="296"/>
      <c r="F27" s="297"/>
      <c r="G27" s="297"/>
      <c r="H27" s="297"/>
      <c r="I27" s="297"/>
      <c r="J27" s="298"/>
    </row>
    <row r="28" spans="1:10" ht="17.7" customHeight="1" x14ac:dyDescent="0.25">
      <c r="A28" s="140"/>
      <c r="B28" s="242" t="s">
        <v>212</v>
      </c>
      <c r="C28" s="242"/>
      <c r="D28" s="242"/>
      <c r="E28" s="296"/>
      <c r="F28" s="297"/>
      <c r="G28" s="297"/>
      <c r="H28" s="297"/>
      <c r="I28" s="297"/>
      <c r="J28" s="298"/>
    </row>
    <row r="29" spans="1:10" ht="17.7" customHeight="1" x14ac:dyDescent="0.25">
      <c r="A29" s="246" t="s">
        <v>213</v>
      </c>
      <c r="B29" s="246"/>
      <c r="C29" s="244"/>
      <c r="D29" s="244"/>
      <c r="E29" s="244"/>
      <c r="F29" s="244"/>
      <c r="G29" s="244"/>
      <c r="H29" s="244"/>
      <c r="I29" s="244"/>
      <c r="J29" s="244"/>
    </row>
    <row r="30" spans="1:10" ht="23.7" customHeight="1" x14ac:dyDescent="0.25">
      <c r="A30" s="87"/>
      <c r="C30" s="119"/>
    </row>
    <row r="31" spans="1:10" ht="32.700000000000003" customHeight="1" x14ac:dyDescent="0.25">
      <c r="A31" s="246" t="s">
        <v>231</v>
      </c>
      <c r="B31" s="246"/>
      <c r="C31" s="246"/>
      <c r="D31" s="246"/>
      <c r="E31" s="140"/>
      <c r="F31" s="125" t="s">
        <v>232</v>
      </c>
      <c r="G31" s="244"/>
      <c r="H31" s="244"/>
      <c r="I31" s="244"/>
      <c r="J31" s="244"/>
    </row>
    <row r="32" spans="1:10" ht="17.7" customHeight="1" x14ac:dyDescent="0.25">
      <c r="A32" s="87"/>
      <c r="B32" s="126"/>
      <c r="E32" s="127"/>
      <c r="F32" s="26"/>
      <c r="G32" s="119"/>
    </row>
    <row r="33" spans="1:10" ht="36.6" customHeight="1" x14ac:dyDescent="0.25">
      <c r="A33" s="289" t="s">
        <v>233</v>
      </c>
      <c r="B33" s="289"/>
      <c r="C33" s="289"/>
      <c r="D33" s="289"/>
      <c r="E33" s="289"/>
      <c r="F33" s="289"/>
      <c r="G33" s="289"/>
      <c r="H33" s="289"/>
      <c r="I33" s="289"/>
      <c r="J33" s="289"/>
    </row>
    <row r="34" spans="1:10" ht="26.85" customHeight="1" x14ac:dyDescent="0.25">
      <c r="A34" s="140"/>
      <c r="B34" s="122" t="s">
        <v>217</v>
      </c>
      <c r="C34" s="244"/>
      <c r="D34" s="244"/>
      <c r="E34" s="244"/>
      <c r="F34" s="244"/>
      <c r="G34" s="244"/>
      <c r="H34" s="244"/>
      <c r="I34" s="244"/>
      <c r="J34" s="244"/>
    </row>
    <row r="1048574" ht="12.75" customHeight="1" x14ac:dyDescent="0.25"/>
    <row r="1048575" ht="12.75" customHeight="1" x14ac:dyDescent="0.25"/>
    <row r="1048576" ht="12.75" customHeight="1" x14ac:dyDescent="0.25"/>
  </sheetData>
  <sheetProtection sheet="1" objects="1" scenarios="1"/>
  <mergeCells count="42">
    <mergeCell ref="A33:J33"/>
    <mergeCell ref="C34:J34"/>
    <mergeCell ref="B28:D28"/>
    <mergeCell ref="E28:J28"/>
    <mergeCell ref="A29:B29"/>
    <mergeCell ref="C29:J29"/>
    <mergeCell ref="A31:D31"/>
    <mergeCell ref="G31:J31"/>
    <mergeCell ref="B27:D27"/>
    <mergeCell ref="E27:J27"/>
    <mergeCell ref="A17:C17"/>
    <mergeCell ref="D17:J17"/>
    <mergeCell ref="A18:J18"/>
    <mergeCell ref="A19:J19"/>
    <mergeCell ref="A20:J20"/>
    <mergeCell ref="A21:J21"/>
    <mergeCell ref="A23:D23"/>
    <mergeCell ref="B25:D25"/>
    <mergeCell ref="E25:J25"/>
    <mergeCell ref="B26:D26"/>
    <mergeCell ref="E26:J26"/>
    <mergeCell ref="E15:F15"/>
    <mergeCell ref="H15:I15"/>
    <mergeCell ref="A6:E6"/>
    <mergeCell ref="B7:C7"/>
    <mergeCell ref="F7:J7"/>
    <mergeCell ref="B8:C8"/>
    <mergeCell ref="F8:J8"/>
    <mergeCell ref="A9:C9"/>
    <mergeCell ref="D9:E9"/>
    <mergeCell ref="F9:J9"/>
    <mergeCell ref="A10:J10"/>
    <mergeCell ref="A11:J11"/>
    <mergeCell ref="E13:F13"/>
    <mergeCell ref="G13:H13"/>
    <mergeCell ref="A14:F14"/>
    <mergeCell ref="A5:D5"/>
    <mergeCell ref="A1:B1"/>
    <mergeCell ref="C1:J1"/>
    <mergeCell ref="A2:J2"/>
    <mergeCell ref="A3:B3"/>
    <mergeCell ref="C3:J3"/>
  </mergeCells>
  <dataValidations count="4">
    <dataValidation type="list" operator="equal" allowBlank="1" showErrorMessage="1" sqref="G13" xr:uid="{57F6ECF7-1E69-4FB4-BA03-8B58D5C19DC6}">
      <formula1>"OUI,NON,PARTIELLEMENT"</formula1>
      <formula2>0</formula2>
    </dataValidation>
    <dataValidation type="list" operator="equal" allowBlank="1" showErrorMessage="1" sqref="A25:A28 E31:E32 H33 A34" xr:uid="{AAC0F7FF-C48D-473C-B53A-2CE8EAAC6AE9}">
      <formula1>"OUI,NON"</formula1>
      <formula2>0</formula2>
    </dataValidation>
    <dataValidation type="list" operator="equal" allowBlank="1" showErrorMessage="1" sqref="H15:H16" xr:uid="{29DD0AA3-E382-49A4-B4D7-3FC015CA7724}">
      <formula1>"Adhérents uniquement,Ouvert à tous"</formula1>
      <formula2>0</formula2>
    </dataValidation>
    <dataValidation type="list" operator="equal" allowBlank="1" showErrorMessage="1" sqref="E15:E16" xr:uid="{B1DB634F-E37A-4637-A3BE-58C669C6FE6E}">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topLeftCell="A3" zoomScale="110" zoomScaleNormal="110" workbookViewId="0">
      <selection activeCell="D7" sqref="D7"/>
    </sheetView>
  </sheetViews>
  <sheetFormatPr baseColWidth="10" defaultColWidth="9.109375" defaultRowHeight="13.2" x14ac:dyDescent="0.25"/>
  <cols>
    <col min="1" max="2" width="15.5546875" customWidth="1"/>
    <col min="3" max="7" width="16.5546875" customWidth="1"/>
    <col min="8" max="1025" width="11.5546875"/>
  </cols>
  <sheetData>
    <row r="1" spans="1:7" ht="30.45" customHeight="1" x14ac:dyDescent="0.25">
      <c r="A1" s="217" t="s">
        <v>13</v>
      </c>
      <c r="B1" s="217"/>
      <c r="C1" s="217"/>
      <c r="D1" s="217"/>
      <c r="E1" s="217"/>
      <c r="F1" s="217"/>
      <c r="G1" s="217"/>
    </row>
    <row r="2" spans="1:7" s="19" customFormat="1" ht="14.4" x14ac:dyDescent="0.3">
      <c r="A2" s="11"/>
      <c r="B2" s="11"/>
      <c r="C2" s="11"/>
      <c r="D2" s="11"/>
      <c r="E2" s="11"/>
      <c r="F2" s="11"/>
      <c r="G2" s="11"/>
    </row>
    <row r="3" spans="1:7" s="19" customFormat="1" ht="57.6" x14ac:dyDescent="0.3">
      <c r="A3" s="20"/>
      <c r="B3" s="11"/>
      <c r="C3" s="21" t="s">
        <v>14</v>
      </c>
      <c r="D3" s="21" t="s">
        <v>15</v>
      </c>
      <c r="E3" s="21" t="s">
        <v>16</v>
      </c>
      <c r="F3" s="21" t="s">
        <v>17</v>
      </c>
      <c r="G3" s="21" t="s">
        <v>18</v>
      </c>
    </row>
    <row r="4" spans="1:7" s="19" customFormat="1" ht="13.95" customHeight="1" x14ac:dyDescent="0.3">
      <c r="A4" s="218" t="s">
        <v>19</v>
      </c>
      <c r="B4" s="218"/>
      <c r="C4" s="22" t="s">
        <v>20</v>
      </c>
      <c r="D4" s="22" t="s">
        <v>20</v>
      </c>
      <c r="E4" s="22" t="s">
        <v>20</v>
      </c>
      <c r="F4" s="22" t="s">
        <v>20</v>
      </c>
      <c r="G4" s="22" t="s">
        <v>20</v>
      </c>
    </row>
    <row r="5" spans="1:7" s="19" customFormat="1" ht="13.95" customHeight="1" x14ac:dyDescent="0.3">
      <c r="A5" s="219" t="s">
        <v>21</v>
      </c>
      <c r="B5" s="219"/>
      <c r="C5" s="22" t="s">
        <v>20</v>
      </c>
      <c r="D5" s="22" t="s">
        <v>20</v>
      </c>
      <c r="E5" s="22" t="s">
        <v>20</v>
      </c>
      <c r="F5" s="22" t="s">
        <v>20</v>
      </c>
      <c r="G5" s="22" t="s">
        <v>20</v>
      </c>
    </row>
    <row r="6" spans="1:7" s="19" customFormat="1" ht="13.95" customHeight="1" x14ac:dyDescent="0.3">
      <c r="A6" s="219" t="s">
        <v>22</v>
      </c>
      <c r="B6" s="219"/>
      <c r="C6" s="22" t="s">
        <v>20</v>
      </c>
      <c r="D6" s="22" t="s">
        <v>20</v>
      </c>
      <c r="E6" s="22" t="s">
        <v>20</v>
      </c>
      <c r="F6" s="22" t="s">
        <v>20</v>
      </c>
      <c r="G6" s="22" t="s">
        <v>20</v>
      </c>
    </row>
    <row r="7" spans="1:7" s="19" customFormat="1" ht="35.25" customHeight="1" x14ac:dyDescent="0.3">
      <c r="A7" s="220" t="s">
        <v>305</v>
      </c>
      <c r="B7" s="220"/>
      <c r="C7" s="22" t="s">
        <v>20</v>
      </c>
      <c r="D7" s="23" t="s">
        <v>20</v>
      </c>
      <c r="E7" s="22" t="s">
        <v>20</v>
      </c>
      <c r="F7" s="22" t="s">
        <v>20</v>
      </c>
      <c r="G7" s="22" t="s">
        <v>20</v>
      </c>
    </row>
    <row r="8" spans="1:7" s="19" customFormat="1" ht="13.95" customHeight="1" x14ac:dyDescent="0.3">
      <c r="A8" s="214" t="s">
        <v>306</v>
      </c>
      <c r="B8" s="214"/>
      <c r="C8" s="215"/>
      <c r="D8" s="22" t="s">
        <v>20</v>
      </c>
      <c r="E8" s="22" t="s">
        <v>20</v>
      </c>
      <c r="F8" s="22" t="s">
        <v>20</v>
      </c>
      <c r="G8" s="22" t="s">
        <v>20</v>
      </c>
    </row>
    <row r="9" spans="1:7" s="19" customFormat="1" ht="13.95" customHeight="1" x14ac:dyDescent="0.3">
      <c r="A9" s="214" t="s">
        <v>307</v>
      </c>
      <c r="B9" s="214"/>
      <c r="C9" s="215"/>
      <c r="D9" s="22" t="s">
        <v>20</v>
      </c>
      <c r="E9" s="22" t="s">
        <v>20</v>
      </c>
      <c r="F9" s="22" t="s">
        <v>20</v>
      </c>
      <c r="G9" s="22" t="s">
        <v>20</v>
      </c>
    </row>
    <row r="10" spans="1:7" s="19" customFormat="1" ht="13.95" customHeight="1" x14ac:dyDescent="0.3">
      <c r="A10" s="212" t="s">
        <v>23</v>
      </c>
      <c r="B10" s="212"/>
      <c r="C10" s="215"/>
      <c r="D10" s="216"/>
      <c r="E10" s="22" t="s">
        <v>20</v>
      </c>
      <c r="F10" s="22" t="s">
        <v>20</v>
      </c>
      <c r="G10" s="22" t="s">
        <v>20</v>
      </c>
    </row>
    <row r="11" spans="1:7" s="19" customFormat="1" ht="13.95" customHeight="1" x14ac:dyDescent="0.3">
      <c r="A11" s="212" t="s">
        <v>24</v>
      </c>
      <c r="B11" s="212"/>
      <c r="C11" s="215"/>
      <c r="D11" s="215"/>
      <c r="E11" s="22" t="s">
        <v>20</v>
      </c>
      <c r="F11" s="22" t="s">
        <v>20</v>
      </c>
      <c r="G11" s="22" t="s">
        <v>20</v>
      </c>
    </row>
    <row r="12" spans="1:7" s="19" customFormat="1" ht="25.5" customHeight="1" x14ac:dyDescent="0.3">
      <c r="A12" s="211" t="s">
        <v>25</v>
      </c>
      <c r="B12" s="211"/>
      <c r="C12" s="215"/>
      <c r="D12" s="215"/>
      <c r="E12" s="210" t="s">
        <v>26</v>
      </c>
      <c r="F12" s="210" t="s">
        <v>26</v>
      </c>
      <c r="G12" s="210" t="s">
        <v>26</v>
      </c>
    </row>
    <row r="13" spans="1:7" s="19" customFormat="1" ht="25.5" customHeight="1" x14ac:dyDescent="0.3">
      <c r="A13" s="211" t="s">
        <v>27</v>
      </c>
      <c r="B13" s="211"/>
      <c r="C13" s="215"/>
      <c r="D13" s="215"/>
      <c r="E13" s="210"/>
      <c r="F13" s="210"/>
      <c r="G13" s="210"/>
    </row>
    <row r="14" spans="1:7" s="19" customFormat="1" ht="13.95" customHeight="1" x14ac:dyDescent="0.3">
      <c r="A14" s="212" t="s">
        <v>28</v>
      </c>
      <c r="B14" s="212"/>
      <c r="C14" s="215"/>
      <c r="D14" s="215"/>
      <c r="E14" s="213"/>
      <c r="F14" s="22" t="s">
        <v>20</v>
      </c>
      <c r="G14" s="22" t="s">
        <v>20</v>
      </c>
    </row>
    <row r="15" spans="1:7" s="19" customFormat="1" ht="13.95" customHeight="1" x14ac:dyDescent="0.3">
      <c r="A15" s="212" t="s">
        <v>29</v>
      </c>
      <c r="B15" s="212"/>
      <c r="C15" s="215"/>
      <c r="D15" s="215"/>
      <c r="E15" s="213"/>
      <c r="F15" s="22" t="s">
        <v>20</v>
      </c>
      <c r="G15" s="22" t="s">
        <v>20</v>
      </c>
    </row>
    <row r="16" spans="1:7" s="19" customFormat="1" ht="23.7" customHeight="1" x14ac:dyDescent="0.3">
      <c r="A16" s="211" t="s">
        <v>30</v>
      </c>
      <c r="B16" s="211"/>
      <c r="C16" s="215"/>
      <c r="D16" s="215"/>
      <c r="E16" s="213"/>
      <c r="F16" s="210" t="s">
        <v>26</v>
      </c>
      <c r="G16" s="210" t="s">
        <v>26</v>
      </c>
    </row>
    <row r="17" spans="1:7" s="19" customFormat="1" ht="23.7" customHeight="1" x14ac:dyDescent="0.3">
      <c r="A17" s="211" t="s">
        <v>31</v>
      </c>
      <c r="B17" s="211"/>
      <c r="C17" s="215"/>
      <c r="D17" s="215"/>
      <c r="E17" s="213"/>
      <c r="F17" s="210"/>
      <c r="G17" s="210"/>
    </row>
    <row r="18" spans="1:7" s="19" customFormat="1" ht="13.95" customHeight="1" x14ac:dyDescent="0.3">
      <c r="A18" s="212" t="s">
        <v>32</v>
      </c>
      <c r="B18" s="212"/>
      <c r="C18" s="215"/>
      <c r="D18" s="215"/>
      <c r="E18" s="213"/>
      <c r="F18" s="213"/>
      <c r="G18" s="22" t="s">
        <v>20</v>
      </c>
    </row>
    <row r="19" spans="1:7" s="19" customFormat="1" ht="13.95" customHeight="1" x14ac:dyDescent="0.3">
      <c r="A19" s="212" t="s">
        <v>33</v>
      </c>
      <c r="B19" s="212"/>
      <c r="C19" s="215"/>
      <c r="D19" s="215"/>
      <c r="E19" s="213"/>
      <c r="F19" s="213"/>
      <c r="G19" s="22" t="s">
        <v>20</v>
      </c>
    </row>
    <row r="20" spans="1:7" s="19" customFormat="1" ht="25.5" customHeight="1" x14ac:dyDescent="0.3">
      <c r="A20" s="211" t="s">
        <v>34</v>
      </c>
      <c r="B20" s="211"/>
      <c r="C20" s="215"/>
      <c r="D20" s="215"/>
      <c r="E20" s="213"/>
      <c r="F20" s="213"/>
      <c r="G20" s="210" t="s">
        <v>26</v>
      </c>
    </row>
    <row r="21" spans="1:7" s="19" customFormat="1" ht="25.5" customHeight="1" x14ac:dyDescent="0.3">
      <c r="A21" s="211" t="s">
        <v>35</v>
      </c>
      <c r="B21" s="211"/>
      <c r="C21" s="215"/>
      <c r="D21" s="215"/>
      <c r="E21" s="213"/>
      <c r="F21" s="213"/>
      <c r="G21" s="210"/>
    </row>
    <row r="22" spans="1:7" ht="13.8" x14ac:dyDescent="0.25">
      <c r="A22" s="209"/>
      <c r="B22" s="209"/>
      <c r="C22" s="209"/>
      <c r="D22" s="209"/>
      <c r="E22" s="209"/>
      <c r="F22" s="209"/>
      <c r="G22" s="209"/>
    </row>
  </sheetData>
  <sheetProtection sheet="1" objects="1" scenarios="1" selectLockedCells="1"/>
  <mergeCells count="30">
    <mergeCell ref="A1:G1"/>
    <mergeCell ref="A4:B4"/>
    <mergeCell ref="A5:B5"/>
    <mergeCell ref="A6:B6"/>
    <mergeCell ref="A7:B7"/>
    <mergeCell ref="G20:G21"/>
    <mergeCell ref="A8:B8"/>
    <mergeCell ref="C8:C21"/>
    <mergeCell ref="A9:B9"/>
    <mergeCell ref="A10:B10"/>
    <mergeCell ref="D10:D21"/>
    <mergeCell ref="A11:B11"/>
    <mergeCell ref="A12:B12"/>
    <mergeCell ref="A21:B21"/>
    <mergeCell ref="A22:G22"/>
    <mergeCell ref="E12:E13"/>
    <mergeCell ref="F12:F13"/>
    <mergeCell ref="G12:G13"/>
    <mergeCell ref="A13:B13"/>
    <mergeCell ref="A14:B14"/>
    <mergeCell ref="E14:E21"/>
    <mergeCell ref="A15:B15"/>
    <mergeCell ref="A16:B16"/>
    <mergeCell ref="F16:F17"/>
    <mergeCell ref="G16:G17"/>
    <mergeCell ref="A17:B17"/>
    <mergeCell ref="A18:B18"/>
    <mergeCell ref="F18:F21"/>
    <mergeCell ref="A19:B19"/>
    <mergeCell ref="A20:B20"/>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0099"/>
    <pageSetUpPr fitToPage="1"/>
  </sheetPr>
  <dimension ref="A1:AMK1048576"/>
  <sheetViews>
    <sheetView zoomScale="110" zoomScaleNormal="110" workbookViewId="0">
      <selection activeCell="E22" sqref="E22"/>
    </sheetView>
  </sheetViews>
  <sheetFormatPr baseColWidth="10" defaultColWidth="9.109375" defaultRowHeight="13.2" x14ac:dyDescent="0.25"/>
  <cols>
    <col min="1" max="1" width="49.109375" style="88" customWidth="1"/>
    <col min="2" max="2" width="12.44140625" style="88" customWidth="1"/>
    <col min="3" max="3" width="4.109375" style="88" customWidth="1"/>
    <col min="4" max="4" width="51.44140625" style="88" customWidth="1"/>
    <col min="5" max="5" width="12.88671875" style="88" customWidth="1"/>
    <col min="6" max="1025" width="11.5546875" style="89"/>
  </cols>
  <sheetData>
    <row r="1" spans="1:11" ht="44.85" customHeight="1" x14ac:dyDescent="0.25">
      <c r="A1" s="55" t="s">
        <v>248</v>
      </c>
      <c r="B1" s="291" t="s">
        <v>249</v>
      </c>
      <c r="C1" s="291"/>
      <c r="D1" s="291"/>
      <c r="E1" s="291"/>
      <c r="F1" s="24"/>
      <c r="G1" s="24"/>
      <c r="H1" s="24"/>
      <c r="I1" s="24"/>
      <c r="J1" s="24"/>
      <c r="K1" s="24"/>
    </row>
    <row r="2" spans="1:11" ht="17.25" customHeight="1" x14ac:dyDescent="0.25">
      <c r="A2" s="90">
        <f>'Informations générales'!B8</f>
        <v>0</v>
      </c>
      <c r="B2" s="130"/>
      <c r="C2" s="93"/>
      <c r="D2" s="259">
        <f>'Projet 3'!C3</f>
        <v>0</v>
      </c>
      <c r="E2" s="259"/>
    </row>
    <row r="3" spans="1:11" ht="20.399999999999999" customHeight="1" x14ac:dyDescent="0.25">
      <c r="A3" s="94" t="s">
        <v>127</v>
      </c>
      <c r="B3" s="94" t="s">
        <v>128</v>
      </c>
      <c r="C3" s="270"/>
      <c r="D3" s="94" t="s">
        <v>129</v>
      </c>
      <c r="E3" s="94" t="s">
        <v>130</v>
      </c>
    </row>
    <row r="4" spans="1:11" ht="20.399999999999999" customHeight="1" x14ac:dyDescent="0.25">
      <c r="A4" s="264" t="s">
        <v>131</v>
      </c>
      <c r="B4" s="264"/>
      <c r="C4" s="270"/>
      <c r="D4" s="264" t="s">
        <v>132</v>
      </c>
      <c r="E4" s="264"/>
    </row>
    <row r="5" spans="1:11" ht="26.7" customHeight="1" x14ac:dyDescent="0.25">
      <c r="A5" s="95" t="s">
        <v>133</v>
      </c>
      <c r="B5" s="95">
        <f>SUM('BR Projet 3'!B6:B8)</f>
        <v>0</v>
      </c>
      <c r="C5" s="270"/>
      <c r="D5" s="95" t="s">
        <v>134</v>
      </c>
      <c r="E5" s="131">
        <v>0</v>
      </c>
    </row>
    <row r="6" spans="1:11" ht="26.7" customHeight="1" x14ac:dyDescent="0.25">
      <c r="A6" s="97" t="s">
        <v>135</v>
      </c>
      <c r="B6" s="132">
        <v>0</v>
      </c>
      <c r="C6" s="270"/>
      <c r="D6" s="99"/>
      <c r="E6" s="99"/>
    </row>
    <row r="7" spans="1:11" ht="26.7" customHeight="1" x14ac:dyDescent="0.25">
      <c r="A7" s="97" t="s">
        <v>136</v>
      </c>
      <c r="B7" s="132">
        <v>0</v>
      </c>
      <c r="C7" s="270"/>
      <c r="D7" s="95" t="s">
        <v>137</v>
      </c>
      <c r="E7" s="95">
        <f>E8+E12+E16+E20++E22</f>
        <v>0</v>
      </c>
    </row>
    <row r="8" spans="1:11" ht="26.7" customHeight="1" x14ac:dyDescent="0.25">
      <c r="A8" s="97" t="s">
        <v>138</v>
      </c>
      <c r="B8" s="132">
        <v>0</v>
      </c>
      <c r="C8" s="270"/>
      <c r="D8" s="100" t="s">
        <v>139</v>
      </c>
      <c r="E8" s="141">
        <f>'BR Projet 3'!E9+'BR Projet 3'!E10</f>
        <v>0</v>
      </c>
    </row>
    <row r="9" spans="1:11" ht="26.7" customHeight="1" x14ac:dyDescent="0.25">
      <c r="A9" s="95" t="s">
        <v>140</v>
      </c>
      <c r="B9" s="95">
        <f>'BR Projet 3'!B10+'BR Projet 3'!B11+'BR Projet 3'!B12+'BR Projet 3'!B13</f>
        <v>0</v>
      </c>
      <c r="C9" s="270"/>
      <c r="D9" s="132"/>
      <c r="E9" s="132"/>
    </row>
    <row r="10" spans="1:11" ht="26.7" customHeight="1" x14ac:dyDescent="0.25">
      <c r="A10" s="97" t="s">
        <v>141</v>
      </c>
      <c r="B10" s="132">
        <v>0</v>
      </c>
      <c r="C10" s="270"/>
      <c r="D10" s="132"/>
      <c r="E10" s="132"/>
    </row>
    <row r="11" spans="1:11" ht="26.7" customHeight="1" x14ac:dyDescent="0.25">
      <c r="A11" s="97" t="s">
        <v>142</v>
      </c>
      <c r="B11" s="132">
        <v>0</v>
      </c>
      <c r="C11" s="270"/>
      <c r="D11" s="97"/>
      <c r="E11" s="101"/>
    </row>
    <row r="12" spans="1:11" ht="26.7" customHeight="1" x14ac:dyDescent="0.25">
      <c r="A12" s="97" t="s">
        <v>143</v>
      </c>
      <c r="B12" s="132">
        <v>0</v>
      </c>
      <c r="C12" s="270"/>
      <c r="D12" s="100" t="s">
        <v>144</v>
      </c>
      <c r="E12" s="100">
        <f>'BR Projet 3'!E13+'BR Projet 3'!E14</f>
        <v>0</v>
      </c>
    </row>
    <row r="13" spans="1:11" ht="26.7" customHeight="1" x14ac:dyDescent="0.25">
      <c r="A13" s="97" t="s">
        <v>145</v>
      </c>
      <c r="B13" s="132">
        <v>0</v>
      </c>
      <c r="C13" s="270"/>
      <c r="D13" s="97" t="s">
        <v>146</v>
      </c>
      <c r="E13" s="132">
        <v>0</v>
      </c>
    </row>
    <row r="14" spans="1:11" ht="26.7" customHeight="1" x14ac:dyDescent="0.25">
      <c r="A14" s="95" t="s">
        <v>147</v>
      </c>
      <c r="B14" s="95">
        <f>'BR Projet 3'!B15+'BR Projet 3'!B16+'BR Projet 3'!B17+'BR Projet 3'!B18</f>
        <v>0</v>
      </c>
      <c r="C14" s="270"/>
      <c r="D14" s="101" t="s">
        <v>148</v>
      </c>
      <c r="E14" s="132">
        <v>0</v>
      </c>
    </row>
    <row r="15" spans="1:11" ht="26.7" customHeight="1" x14ac:dyDescent="0.25">
      <c r="A15" s="97" t="s">
        <v>149</v>
      </c>
      <c r="B15" s="132">
        <v>0</v>
      </c>
      <c r="C15" s="270"/>
      <c r="D15" s="97"/>
      <c r="E15" s="97"/>
    </row>
    <row r="16" spans="1:11" ht="26.7" customHeight="1" x14ac:dyDescent="0.25">
      <c r="A16" s="97" t="s">
        <v>150</v>
      </c>
      <c r="B16" s="132">
        <v>0</v>
      </c>
      <c r="C16" s="270"/>
      <c r="D16" s="100" t="s">
        <v>151</v>
      </c>
      <c r="E16" s="102">
        <f>'BR Projet 3'!E17+'BR Projet 3'!E18</f>
        <v>0</v>
      </c>
    </row>
    <row r="17" spans="1:8" ht="26.7" customHeight="1" x14ac:dyDescent="0.25">
      <c r="A17" s="97" t="s">
        <v>152</v>
      </c>
      <c r="B17" s="132">
        <v>0</v>
      </c>
      <c r="C17" s="270"/>
      <c r="D17" s="97" t="s">
        <v>153</v>
      </c>
      <c r="E17" s="132">
        <v>0</v>
      </c>
    </row>
    <row r="18" spans="1:8" ht="26.7" customHeight="1" x14ac:dyDescent="0.25">
      <c r="A18" s="97" t="s">
        <v>145</v>
      </c>
      <c r="B18" s="132">
        <v>0</v>
      </c>
      <c r="C18" s="270"/>
      <c r="D18" s="101" t="s">
        <v>154</v>
      </c>
      <c r="E18" s="132">
        <v>0</v>
      </c>
    </row>
    <row r="19" spans="1:8" ht="26.7" customHeight="1" x14ac:dyDescent="0.25">
      <c r="A19" s="95" t="s">
        <v>155</v>
      </c>
      <c r="B19" s="95">
        <f>'BR Projet 3'!B20+'BR Projet 3'!B21</f>
        <v>0</v>
      </c>
      <c r="C19" s="270"/>
      <c r="D19" s="97"/>
      <c r="E19" s="97"/>
    </row>
    <row r="20" spans="1:8" ht="26.7" customHeight="1" x14ac:dyDescent="0.25">
      <c r="A20" s="97" t="s">
        <v>156</v>
      </c>
      <c r="B20" s="132">
        <v>0</v>
      </c>
      <c r="C20" s="270"/>
      <c r="D20" s="100" t="s">
        <v>157</v>
      </c>
      <c r="E20" s="135">
        <v>0</v>
      </c>
    </row>
    <row r="21" spans="1:8" ht="26.7" customHeight="1" x14ac:dyDescent="0.25">
      <c r="A21" s="97" t="s">
        <v>145</v>
      </c>
      <c r="B21" s="132">
        <v>0</v>
      </c>
      <c r="C21" s="270"/>
      <c r="D21" s="271" t="s">
        <v>158</v>
      </c>
      <c r="E21" s="272"/>
    </row>
    <row r="22" spans="1:8" ht="26.7" customHeight="1" x14ac:dyDescent="0.25">
      <c r="A22" s="95" t="s">
        <v>159</v>
      </c>
      <c r="B22" s="95">
        <f>'BR Projet 3'!B23+'BR Projet 3'!B24+'BR Projet 3'!B25</f>
        <v>0</v>
      </c>
      <c r="C22" s="270"/>
      <c r="D22" s="100" t="s">
        <v>160</v>
      </c>
      <c r="E22" s="135">
        <v>0</v>
      </c>
    </row>
    <row r="23" spans="1:8" ht="26.7" customHeight="1" x14ac:dyDescent="0.25">
      <c r="A23" s="97" t="s">
        <v>161</v>
      </c>
      <c r="B23" s="132">
        <v>0</v>
      </c>
      <c r="C23" s="270"/>
      <c r="D23" s="271" t="s">
        <v>158</v>
      </c>
      <c r="E23" s="272"/>
    </row>
    <row r="24" spans="1:8" ht="26.7" customHeight="1" x14ac:dyDescent="0.25">
      <c r="A24" s="97" t="s">
        <v>162</v>
      </c>
      <c r="B24" s="132">
        <v>0</v>
      </c>
      <c r="C24" s="270"/>
      <c r="D24" s="104"/>
      <c r="E24" s="99"/>
    </row>
    <row r="25" spans="1:8" ht="26.7" customHeight="1" x14ac:dyDescent="0.25">
      <c r="A25" s="97" t="s">
        <v>163</v>
      </c>
      <c r="B25" s="132">
        <v>0</v>
      </c>
      <c r="C25" s="270"/>
      <c r="D25" s="104"/>
      <c r="E25" s="99"/>
    </row>
    <row r="26" spans="1:8" ht="26.7" customHeight="1" x14ac:dyDescent="0.25">
      <c r="A26" s="105" t="s">
        <v>164</v>
      </c>
      <c r="B26" s="131">
        <v>0</v>
      </c>
      <c r="C26" s="270"/>
      <c r="D26" s="95" t="s">
        <v>165</v>
      </c>
      <c r="E26" s="131">
        <v>0</v>
      </c>
    </row>
    <row r="27" spans="1:8" ht="26.7" customHeight="1" x14ac:dyDescent="0.25">
      <c r="A27" s="95" t="s">
        <v>166</v>
      </c>
      <c r="B27" s="131">
        <v>0</v>
      </c>
      <c r="C27" s="270"/>
      <c r="D27" s="97" t="s">
        <v>167</v>
      </c>
      <c r="E27" s="132">
        <v>0</v>
      </c>
    </row>
    <row r="28" spans="1:8" ht="26.7" customHeight="1" x14ac:dyDescent="0.25">
      <c r="A28" s="95" t="s">
        <v>168</v>
      </c>
      <c r="B28" s="131">
        <v>0</v>
      </c>
      <c r="C28" s="270"/>
      <c r="D28" s="95" t="s">
        <v>169</v>
      </c>
      <c r="E28" s="131">
        <v>0</v>
      </c>
    </row>
    <row r="29" spans="1:8" ht="26.7" customHeight="1" x14ac:dyDescent="0.25">
      <c r="A29" s="95" t="s">
        <v>170</v>
      </c>
      <c r="B29" s="131">
        <v>0</v>
      </c>
      <c r="C29" s="270"/>
      <c r="D29" s="95" t="s">
        <v>171</v>
      </c>
      <c r="E29" s="131">
        <v>0</v>
      </c>
    </row>
    <row r="30" spans="1:8" ht="29.1" customHeight="1" x14ac:dyDescent="0.25">
      <c r="A30" s="106" t="s">
        <v>172</v>
      </c>
      <c r="B30" s="106">
        <f>'BR Projet 3'!B29+'BR Projet 3'!B28+'BR Projet 3'!B27+'BR Projet 3'!B26+'BR Projet 3'!B22+'BR Projet 3'!B19+'BR Projet 3'!B14+'BR Projet 3'!B9+'BR Projet 3'!B5</f>
        <v>0</v>
      </c>
      <c r="C30" s="270"/>
      <c r="D30" s="106" t="s">
        <v>173</v>
      </c>
      <c r="E30" s="106">
        <f>'BR Projet 3'!E29+'BR Projet 3'!E28+'BR Projet 3'!E26+'BR Projet 3'!E7+'BR Projet 3'!E5</f>
        <v>0</v>
      </c>
      <c r="H30" s="107">
        <f>'BR Projet 3'!E30-'BR Projet 3'!B30</f>
        <v>0</v>
      </c>
    </row>
    <row r="31" spans="1:8" s="111" customFormat="1" ht="29.1" customHeight="1" x14ac:dyDescent="0.25">
      <c r="A31" s="108" t="s">
        <v>174</v>
      </c>
      <c r="B31" s="109" t="str">
        <f>IF('BR Projet 3'!E30-'BR Projet 3'!B30&gt;0,'BR Projet 3'!H30,"0")</f>
        <v>0</v>
      </c>
      <c r="C31" s="110"/>
      <c r="D31" s="108" t="s">
        <v>175</v>
      </c>
      <c r="E31" s="109" t="str">
        <f>IF('BR Projet 3'!E30-'BR Projet 3'!B30&lt;0,'BR Projet 3'!H30,"0")</f>
        <v>0</v>
      </c>
    </row>
    <row r="32" spans="1:8" ht="12.6" customHeight="1" x14ac:dyDescent="0.25">
      <c r="A32" s="263"/>
      <c r="B32" s="263"/>
      <c r="C32" s="263"/>
      <c r="D32" s="263"/>
      <c r="E32" s="263"/>
    </row>
    <row r="33" spans="1:5" ht="29.1" customHeight="1" x14ac:dyDescent="0.25">
      <c r="A33" s="264" t="s">
        <v>176</v>
      </c>
      <c r="B33" s="264"/>
      <c r="C33" s="264"/>
      <c r="D33" s="264"/>
      <c r="E33" s="264"/>
    </row>
    <row r="34" spans="1:5" ht="26.7" customHeight="1" x14ac:dyDescent="0.25">
      <c r="A34" s="95" t="s">
        <v>177</v>
      </c>
      <c r="B34" s="95">
        <f>'BR Projet 3'!B35+'BR Projet 3'!B36+'BR Projet 3'!B37</f>
        <v>0</v>
      </c>
      <c r="C34" s="265"/>
      <c r="D34" s="95" t="s">
        <v>178</v>
      </c>
      <c r="E34" s="95">
        <f>'BR Projet 3'!E35+'BR Projet 3'!E36+'BR Projet 3'!E37</f>
        <v>0</v>
      </c>
    </row>
    <row r="35" spans="1:5" ht="26.7" customHeight="1" x14ac:dyDescent="0.25">
      <c r="A35" s="97" t="s">
        <v>179</v>
      </c>
      <c r="B35" s="132">
        <v>0</v>
      </c>
      <c r="C35" s="265"/>
      <c r="D35" s="97" t="s">
        <v>180</v>
      </c>
      <c r="E35" s="134">
        <f>'BR Projet 3'!B37</f>
        <v>0</v>
      </c>
    </row>
    <row r="36" spans="1:5" ht="26.7" customHeight="1" x14ac:dyDescent="0.25">
      <c r="A36" s="97" t="s">
        <v>181</v>
      </c>
      <c r="B36" s="132">
        <v>0</v>
      </c>
      <c r="C36" s="265"/>
      <c r="D36" s="97" t="s">
        <v>182</v>
      </c>
      <c r="E36" s="134">
        <f>'BR Projet 3'!B36</f>
        <v>0</v>
      </c>
    </row>
    <row r="37" spans="1:5" ht="26.7" customHeight="1" x14ac:dyDescent="0.25">
      <c r="A37" s="97" t="s">
        <v>183</v>
      </c>
      <c r="B37" s="132">
        <v>0</v>
      </c>
      <c r="C37" s="265"/>
      <c r="D37" s="97" t="s">
        <v>184</v>
      </c>
      <c r="E37" s="134">
        <f>'BR Projet 3'!B35</f>
        <v>0</v>
      </c>
    </row>
    <row r="38" spans="1:5" ht="29.1" customHeight="1" x14ac:dyDescent="0.25">
      <c r="A38" s="112" t="s">
        <v>185</v>
      </c>
      <c r="B38" s="112">
        <f>'BR Projet 3'!B34+'BR Projet 3'!B30+'BR Projet 3'!B31</f>
        <v>0</v>
      </c>
      <c r="C38" s="265"/>
      <c r="D38" s="112" t="s">
        <v>185</v>
      </c>
      <c r="E38" s="112">
        <f>'BR Projet 3'!E30-'BR Projet 3'!E31+'BR Projet 3'!E34</f>
        <v>0</v>
      </c>
    </row>
    <row r="39" spans="1:5" ht="29.85" customHeight="1" x14ac:dyDescent="0.25">
      <c r="A39" s="266" t="s">
        <v>186</v>
      </c>
      <c r="B39" s="266"/>
      <c r="C39" s="266"/>
      <c r="D39" s="266"/>
      <c r="E39" s="266"/>
    </row>
    <row r="1048574" ht="12.75" customHeight="1" x14ac:dyDescent="0.25"/>
    <row r="1048575" ht="12.75" customHeight="1" x14ac:dyDescent="0.25"/>
    <row r="1048576" ht="12.75" customHeight="1" x14ac:dyDescent="0.25"/>
  </sheetData>
  <sheetProtection sheet="1" objects="1" scenarios="1" selectLockedCells="1"/>
  <mergeCells count="11">
    <mergeCell ref="A32:E32"/>
    <mergeCell ref="A33:E33"/>
    <mergeCell ref="C34:C38"/>
    <mergeCell ref="A39:E39"/>
    <mergeCell ref="B1:E1"/>
    <mergeCell ref="D2:E2"/>
    <mergeCell ref="C3:C30"/>
    <mergeCell ref="A4:B4"/>
    <mergeCell ref="D4:E4"/>
    <mergeCell ref="D21:E21"/>
    <mergeCell ref="D23:E23"/>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58B8-2633-4C78-8050-D33E52989D2C}">
  <sheetPr>
    <tabColor rgb="FF990099"/>
    <pageSetUpPr fitToPage="1"/>
  </sheetPr>
  <dimension ref="A1:AMK108"/>
  <sheetViews>
    <sheetView zoomScale="110" zoomScaleNormal="110" workbookViewId="0">
      <selection activeCell="E9" sqref="E9"/>
    </sheetView>
  </sheetViews>
  <sheetFormatPr baseColWidth="10" defaultColWidth="9.109375" defaultRowHeight="13.2" x14ac:dyDescent="0.25"/>
  <cols>
    <col min="1" max="1" width="6.6640625" style="144" customWidth="1"/>
    <col min="2" max="2" width="11.109375" style="144" customWidth="1"/>
    <col min="3" max="3" width="9.6640625" style="144" customWidth="1"/>
    <col min="4" max="4" width="6.88671875" style="144" customWidth="1"/>
    <col min="5" max="5" width="9.109375" style="144"/>
    <col min="6" max="6" width="4.88671875" style="144" customWidth="1"/>
    <col min="7" max="7" width="19.88671875" style="144" customWidth="1"/>
    <col min="8" max="8" width="7.6640625" style="144" customWidth="1"/>
    <col min="9" max="9" width="5.6640625" style="144" customWidth="1"/>
    <col min="10" max="10" width="8.109375" style="144" customWidth="1"/>
    <col min="11" max="12" width="10.109375" style="144" customWidth="1"/>
    <col min="13" max="13" width="7.33203125" style="144" customWidth="1"/>
    <col min="14" max="14" width="5.44140625" style="144" customWidth="1"/>
    <col min="15" max="15" width="6.109375" style="144" customWidth="1"/>
    <col min="16" max="16" width="19.88671875" style="144" customWidth="1"/>
    <col min="17" max="1025" width="9.109375" style="144"/>
  </cols>
  <sheetData>
    <row r="1" spans="1:23" ht="26.1" customHeight="1" x14ac:dyDescent="0.25">
      <c r="A1" s="302">
        <f>'Informations générales'!B8</f>
        <v>0</v>
      </c>
      <c r="B1" s="302"/>
      <c r="C1" s="302"/>
      <c r="D1" s="302"/>
      <c r="E1" s="302"/>
      <c r="F1" s="302"/>
      <c r="G1" s="302"/>
      <c r="H1" s="302"/>
      <c r="I1" s="302"/>
      <c r="J1" s="302"/>
      <c r="K1" s="302"/>
      <c r="L1" s="302"/>
      <c r="M1" s="302"/>
      <c r="N1" s="302"/>
      <c r="O1" s="302"/>
      <c r="P1" s="302"/>
      <c r="Q1" s="302"/>
    </row>
    <row r="2" spans="1:23" s="144" customFormat="1" ht="10.35" customHeight="1" x14ac:dyDescent="0.25">
      <c r="A2" s="145"/>
    </row>
    <row r="3" spans="1:23" s="144" customFormat="1" ht="14.85" customHeight="1" x14ac:dyDescent="0.25">
      <c r="A3" s="303" t="s">
        <v>250</v>
      </c>
      <c r="B3" s="303"/>
      <c r="C3" s="303"/>
      <c r="D3" s="303"/>
      <c r="E3" s="303"/>
      <c r="F3" s="303"/>
      <c r="G3" s="303"/>
      <c r="H3" s="303"/>
    </row>
    <row r="4" spans="1:23" s="144" customFormat="1" ht="10.35" customHeight="1" x14ac:dyDescent="0.25">
      <c r="A4" s="145"/>
    </row>
    <row r="5" spans="1:23" ht="14.85" customHeight="1" x14ac:dyDescent="0.25">
      <c r="A5" s="146" t="s">
        <v>251</v>
      </c>
      <c r="B5" s="147"/>
      <c r="C5" s="147"/>
      <c r="D5" s="147"/>
      <c r="E5" s="147"/>
      <c r="R5" s="304" t="s">
        <v>252</v>
      </c>
      <c r="S5" s="305"/>
      <c r="T5" s="305"/>
      <c r="U5" s="305"/>
      <c r="V5" s="306"/>
    </row>
    <row r="6" spans="1:23" ht="14.85" customHeight="1" x14ac:dyDescent="0.25">
      <c r="A6" s="301" t="s">
        <v>88</v>
      </c>
      <c r="B6" s="301"/>
      <c r="C6" s="147">
        <f>'Données associatives'!I6</f>
        <v>0</v>
      </c>
      <c r="D6" s="147"/>
      <c r="E6" s="147"/>
      <c r="G6" s="307" t="s">
        <v>253</v>
      </c>
      <c r="H6" s="307"/>
      <c r="J6" s="148"/>
      <c r="R6" s="149" t="s">
        <v>254</v>
      </c>
      <c r="S6" s="149" t="s">
        <v>255</v>
      </c>
      <c r="T6" s="149" t="s">
        <v>256</v>
      </c>
      <c r="U6" s="149" t="s">
        <v>257</v>
      </c>
      <c r="V6" s="149" t="s">
        <v>258</v>
      </c>
      <c r="W6" s="150"/>
    </row>
    <row r="7" spans="1:23" ht="14.85" customHeight="1" x14ac:dyDescent="0.25">
      <c r="A7" s="301" t="s">
        <v>89</v>
      </c>
      <c r="B7" s="301"/>
      <c r="C7" s="147">
        <f>'Données associatives'!I7</f>
        <v>0</v>
      </c>
      <c r="D7" s="147"/>
      <c r="E7" s="151" t="s">
        <v>259</v>
      </c>
      <c r="R7" s="152" t="str">
        <f>H8</f>
        <v>0</v>
      </c>
      <c r="S7" s="153" t="e">
        <f>H9</f>
        <v>#DIV/0!</v>
      </c>
      <c r="T7" s="152" t="e">
        <f>H10</f>
        <v>#DIV/0!</v>
      </c>
      <c r="U7" s="154" t="str">
        <f>H11</f>
        <v>0</v>
      </c>
      <c r="V7" s="152" t="str">
        <f>H12</f>
        <v>0</v>
      </c>
      <c r="W7" s="150"/>
    </row>
    <row r="8" spans="1:23" ht="14.85" customHeight="1" x14ac:dyDescent="0.25">
      <c r="A8" s="308" t="s">
        <v>87</v>
      </c>
      <c r="B8" s="308"/>
      <c r="C8" s="155">
        <f>RECAP!C6+RECAP!C7</f>
        <v>0</v>
      </c>
      <c r="D8" s="147"/>
      <c r="E8" s="156" t="e">
        <f>RECAP!C6/RECAP!C8*100</f>
        <v>#DIV/0!</v>
      </c>
      <c r="G8" s="157" t="s">
        <v>260</v>
      </c>
      <c r="H8" s="158" t="str">
        <f>IF(RECAP!C8&lt;20,"0",IF(AND(RECAP!C8&gt;=20,RECAP!C8&lt;=50),"1",IF(AND(RECAP!C8&gt;=51,RECAP!C8&lt;=100),"2",IF(AND(RECAP!C8&gt;=101,RECAP!C8&lt;200),"3",IF(RECAP!C8&gt;=200,"4")))))</f>
        <v>0</v>
      </c>
      <c r="R8" s="150"/>
      <c r="S8" s="150"/>
      <c r="T8" s="150"/>
      <c r="U8" s="150"/>
      <c r="V8" s="150"/>
      <c r="W8" s="150"/>
    </row>
    <row r="9" spans="1:23" ht="14.85" customHeight="1" x14ac:dyDescent="0.25">
      <c r="G9" s="157" t="s">
        <v>261</v>
      </c>
      <c r="H9" s="148" t="e">
        <f>IF(RECAP!E8&lt;10,0,IF(AND(RECAP!E8&gt;=10,RECAP!E8&lt;=20),1,IF(AND(RECAP!E8&gt;=21,RECAP!E8&lt;=40),2,IF(AND(RECAP!E8&gt;=41,RECAP!E8&lt;=70),3,IF(RECAP!E8&gt;70,4)))))</f>
        <v>#DIV/0!</v>
      </c>
      <c r="R9" s="150"/>
      <c r="S9" s="150"/>
      <c r="T9" s="150"/>
      <c r="U9" s="150"/>
      <c r="V9" s="150"/>
      <c r="W9" s="150"/>
    </row>
    <row r="10" spans="1:23" ht="14.85" customHeight="1" x14ac:dyDescent="0.25">
      <c r="A10" s="146" t="s">
        <v>262</v>
      </c>
      <c r="B10" s="147"/>
      <c r="C10" s="147"/>
      <c r="D10" s="147"/>
      <c r="E10" s="147"/>
      <c r="G10" s="157" t="s">
        <v>263</v>
      </c>
      <c r="H10" s="158" t="e">
        <f>IF(AND(RECAP!D14&lt;50,RECAP!C17="NON"),"0",IF(AND(RECAP!D14&lt;50,RECAP!C17="OUI"),"1",IF(AND(RECAP!D14&gt;51,RECAP!C17="NON"),"2",IF(AND(RECAP!D14&gt;51,RECAP!D14&lt;=70,RECAP!C17="OUI"),"3",IF(AND(RECAP!D14&gt;70,RECAP!C17="OUI"),"4")))))</f>
        <v>#DIV/0!</v>
      </c>
      <c r="R10" s="150"/>
      <c r="S10" s="150"/>
      <c r="T10" s="150"/>
      <c r="U10" s="150"/>
      <c r="V10" s="150"/>
      <c r="W10" s="150"/>
    </row>
    <row r="11" spans="1:23" ht="14.85" customHeight="1" x14ac:dyDescent="0.25">
      <c r="G11" s="157" t="s">
        <v>264</v>
      </c>
      <c r="H11" s="148" t="str">
        <f>IF(RECAP!C19="OUI","4","0")</f>
        <v>0</v>
      </c>
    </row>
    <row r="12" spans="1:23" ht="14.85" customHeight="1" x14ac:dyDescent="0.25">
      <c r="A12" s="147" t="s">
        <v>265</v>
      </c>
      <c r="B12" s="147"/>
      <c r="C12" s="147">
        <f>'Budget réalisé'!B32</f>
        <v>0</v>
      </c>
      <c r="D12" s="309" t="s">
        <v>266</v>
      </c>
      <c r="E12" s="309"/>
      <c r="G12" s="157" t="s">
        <v>267</v>
      </c>
      <c r="H12" s="158" t="str">
        <f>IF(RECAP!C21=0,"0",IF(AND(RECAP!C21&gt;=1,RECAP!C21&lt;=499),"1",IF(AND(RECAP!C21&gt;=500,RECAP!C21&lt;=999),"2",IF(AND(RECAP!C21&gt;=1000,RECAP!C21&lt;=1499),"3",IF(RECAP!C21&gt;=1500,"4")))))</f>
        <v>0</v>
      </c>
    </row>
    <row r="13" spans="1:23" ht="14.85" customHeight="1" x14ac:dyDescent="0.25">
      <c r="A13" s="147" t="s">
        <v>268</v>
      </c>
      <c r="B13" s="147"/>
      <c r="C13" s="147">
        <f>'Budget réalisé'!E32</f>
        <v>0</v>
      </c>
    </row>
    <row r="14" spans="1:23" ht="14.85" customHeight="1" x14ac:dyDescent="0.25">
      <c r="A14" s="147" t="s">
        <v>269</v>
      </c>
      <c r="B14" s="147"/>
      <c r="C14" s="147" t="str">
        <f>'Budget réalisé'!E33</f>
        <v>0</v>
      </c>
      <c r="D14" s="159" t="e">
        <f>(RECAP!C13-RECAP!C16)/RECAP!C12*100</f>
        <v>#DIV/0!</v>
      </c>
      <c r="E14" s="155" t="s">
        <v>270</v>
      </c>
    </row>
    <row r="15" spans="1:23" ht="14.85" customHeight="1" x14ac:dyDescent="0.25">
      <c r="A15" s="147" t="s">
        <v>271</v>
      </c>
      <c r="B15" s="147"/>
      <c r="C15" s="147" t="str">
        <f>'Budget réalisé'!B33</f>
        <v>0</v>
      </c>
    </row>
    <row r="16" spans="1:23" ht="14.85" customHeight="1" x14ac:dyDescent="0.25">
      <c r="A16" s="147" t="s">
        <v>272</v>
      </c>
      <c r="B16" s="147"/>
      <c r="C16" s="147">
        <f>'Budget réalisé'!E19</f>
        <v>0</v>
      </c>
    </row>
    <row r="17" spans="1:17" ht="14.85" customHeight="1" x14ac:dyDescent="0.25">
      <c r="A17" s="146" t="s">
        <v>273</v>
      </c>
      <c r="B17" s="146"/>
      <c r="C17" s="155" t="str">
        <f>IF('Budget réalisé'!E9-'Budget réalisé'!E19&gt;0,"OUI","NON")</f>
        <v>NON</v>
      </c>
    </row>
    <row r="18" spans="1:17" ht="14.85" customHeight="1" x14ac:dyDescent="0.25"/>
    <row r="19" spans="1:17" ht="14.85" customHeight="1" x14ac:dyDescent="0.25">
      <c r="A19" s="146" t="s">
        <v>274</v>
      </c>
      <c r="B19" s="146"/>
      <c r="C19" s="155">
        <f>'Données associatives'!I20</f>
        <v>0</v>
      </c>
    </row>
    <row r="20" spans="1:17" ht="14.85" customHeight="1" x14ac:dyDescent="0.25"/>
    <row r="21" spans="1:17" ht="14.85" customHeight="1" x14ac:dyDescent="0.25">
      <c r="A21" s="146" t="s">
        <v>275</v>
      </c>
      <c r="B21" s="147"/>
      <c r="C21" s="160">
        <f>'Données associatives'!D26</f>
        <v>0</v>
      </c>
    </row>
    <row r="22" spans="1:17" ht="14.85" customHeight="1" x14ac:dyDescent="0.25">
      <c r="A22" s="161"/>
      <c r="B22" s="161"/>
      <c r="C22" s="161"/>
      <c r="D22" s="161"/>
      <c r="E22" s="161"/>
      <c r="F22" s="161"/>
      <c r="G22" s="161"/>
      <c r="H22" s="161"/>
      <c r="I22" s="161"/>
      <c r="J22" s="161"/>
      <c r="K22" s="161"/>
      <c r="L22" s="161"/>
      <c r="M22" s="161"/>
      <c r="N22" s="161"/>
      <c r="O22" s="161"/>
      <c r="P22" s="161"/>
      <c r="Q22" s="161"/>
    </row>
    <row r="23" spans="1:17" ht="14.85" customHeight="1" x14ac:dyDescent="0.25">
      <c r="A23" s="310" t="s">
        <v>276</v>
      </c>
      <c r="B23" s="310"/>
      <c r="C23" s="310"/>
      <c r="D23" s="310"/>
      <c r="E23" s="310"/>
      <c r="F23" s="310"/>
      <c r="G23" s="310"/>
      <c r="H23" s="310"/>
      <c r="I23" s="161"/>
      <c r="J23" s="311" t="s">
        <v>277</v>
      </c>
      <c r="K23" s="311"/>
      <c r="L23" s="311"/>
      <c r="M23" s="311"/>
      <c r="N23" s="311"/>
      <c r="O23" s="311"/>
      <c r="P23" s="311"/>
      <c r="Q23" s="311"/>
    </row>
    <row r="24" spans="1:17" ht="14.85" customHeight="1" x14ac:dyDescent="0.25">
      <c r="A24" s="312">
        <f>'Projet 1'!C3</f>
        <v>0</v>
      </c>
      <c r="B24" s="312"/>
      <c r="C24" s="312"/>
      <c r="D24" s="312"/>
      <c r="E24" s="312"/>
      <c r="F24" s="312"/>
      <c r="G24" s="312"/>
      <c r="H24" s="312"/>
      <c r="I24" s="161"/>
      <c r="J24" s="313" t="e">
        <f>#REF!</f>
        <v>#REF!</v>
      </c>
      <c r="K24" s="313"/>
      <c r="L24" s="313"/>
      <c r="M24" s="313"/>
      <c r="N24" s="313"/>
      <c r="O24" s="313"/>
      <c r="P24" s="313"/>
      <c r="Q24" s="313"/>
    </row>
    <row r="25" spans="1:17" ht="14.85" customHeight="1" x14ac:dyDescent="0.25">
      <c r="A25" s="162"/>
      <c r="B25" s="162"/>
      <c r="C25" s="162"/>
      <c r="D25" s="162"/>
      <c r="E25" s="162"/>
      <c r="F25" s="162"/>
      <c r="G25" s="162"/>
      <c r="H25" s="162"/>
      <c r="I25" s="161"/>
      <c r="J25" s="163"/>
      <c r="K25" s="163"/>
      <c r="L25" s="163"/>
      <c r="M25" s="163"/>
      <c r="N25" s="163"/>
      <c r="O25" s="163"/>
      <c r="P25" s="163"/>
      <c r="Q25" s="163"/>
    </row>
    <row r="26" spans="1:17" ht="14.85" customHeight="1" x14ac:dyDescent="0.25">
      <c r="A26" s="316" t="s">
        <v>278</v>
      </c>
      <c r="B26" s="317"/>
      <c r="C26" s="317"/>
      <c r="D26" s="317"/>
      <c r="E26" s="318"/>
      <c r="F26" s="162"/>
      <c r="G26" s="162"/>
      <c r="H26" s="162"/>
      <c r="I26" s="161"/>
      <c r="J26" s="164" t="s">
        <v>278</v>
      </c>
      <c r="K26" s="165"/>
      <c r="L26" s="165"/>
      <c r="M26" s="163"/>
      <c r="N26" s="163"/>
      <c r="O26" s="163"/>
      <c r="P26" s="163"/>
      <c r="Q26" s="163"/>
    </row>
    <row r="27" spans="1:17" ht="14.85" customHeight="1" x14ac:dyDescent="0.25">
      <c r="G27" s="307" t="s">
        <v>253</v>
      </c>
      <c r="H27" s="307"/>
      <c r="I27" s="161"/>
      <c r="J27" s="161"/>
      <c r="K27" s="161"/>
      <c r="L27" s="161"/>
      <c r="M27" s="161"/>
      <c r="N27" s="161"/>
      <c r="O27" s="161"/>
      <c r="P27" s="307" t="s">
        <v>253</v>
      </c>
      <c r="Q27" s="307"/>
    </row>
    <row r="28" spans="1:17" ht="15.75" customHeight="1" x14ac:dyDescent="0.25">
      <c r="A28" s="166" t="s">
        <v>265</v>
      </c>
      <c r="B28" s="166"/>
      <c r="C28" s="166">
        <f>'BP Projet 1'!B30</f>
        <v>0</v>
      </c>
      <c r="D28" s="319" t="s">
        <v>279</v>
      </c>
      <c r="E28" s="319"/>
      <c r="F28" s="162"/>
      <c r="G28" s="162"/>
      <c r="I28" s="161"/>
      <c r="J28" s="167" t="s">
        <v>265</v>
      </c>
      <c r="K28" s="167"/>
      <c r="L28" s="167">
        <f>'BR Projet 1'!E30</f>
        <v>0</v>
      </c>
      <c r="M28" s="320" t="s">
        <v>280</v>
      </c>
      <c r="N28" s="320"/>
      <c r="O28" s="163"/>
      <c r="P28" s="165"/>
      <c r="Q28" s="167"/>
    </row>
    <row r="29" spans="1:17" ht="15.75" customHeight="1" x14ac:dyDescent="0.25">
      <c r="A29" s="166" t="s">
        <v>268</v>
      </c>
      <c r="B29" s="166"/>
      <c r="C29" s="166">
        <f>'BP Projet 1'!E30</f>
        <v>0</v>
      </c>
      <c r="D29" s="162"/>
      <c r="E29" s="162"/>
      <c r="F29" s="162"/>
      <c r="G29" s="168" t="s">
        <v>281</v>
      </c>
      <c r="H29" s="148">
        <f>RECAP!D44</f>
        <v>0</v>
      </c>
      <c r="I29" s="161"/>
      <c r="J29" s="167" t="s">
        <v>268</v>
      </c>
      <c r="K29" s="167"/>
      <c r="L29" s="167">
        <f>'BR Projet 1'!B30</f>
        <v>0</v>
      </c>
      <c r="M29" s="163"/>
      <c r="N29" s="163"/>
      <c r="O29" s="163"/>
      <c r="P29" s="164" t="s">
        <v>281</v>
      </c>
      <c r="Q29" s="169" t="e">
        <f>RECAP!M45</f>
        <v>#REF!</v>
      </c>
    </row>
    <row r="30" spans="1:17" ht="15.75" customHeight="1" x14ac:dyDescent="0.25">
      <c r="A30" s="166"/>
      <c r="B30" s="166"/>
      <c r="C30" s="166"/>
      <c r="D30" s="170" t="e">
        <f>(RECAP!C29-RECAP!C32)/RECAP!C28*100</f>
        <v>#DIV/0!</v>
      </c>
      <c r="E30" s="171" t="s">
        <v>270</v>
      </c>
      <c r="F30" s="162"/>
      <c r="G30" s="168" t="s">
        <v>282</v>
      </c>
      <c r="H30" s="158" t="e">
        <f>IF(AND(RECAP!D30&lt;50,RECAP!C33="NON"),"0",[1]Feuil1!$A$6)</f>
        <v>#DIV/0!</v>
      </c>
      <c r="I30" s="161"/>
      <c r="J30" s="167" t="s">
        <v>269</v>
      </c>
      <c r="K30" s="167"/>
      <c r="L30" s="172" t="str">
        <f>'BR Projet 1'!E31</f>
        <v>0</v>
      </c>
      <c r="M30" s="173" t="e">
        <f>(RECAP!L29-RECAP!L32)/RECAP!L28*100</f>
        <v>#DIV/0!</v>
      </c>
      <c r="N30" s="174" t="s">
        <v>270</v>
      </c>
      <c r="O30" s="163"/>
      <c r="P30" s="164" t="s">
        <v>282</v>
      </c>
      <c r="Q30" s="175" t="e">
        <f>IF(AND(RECAP!M30&lt;50,RECAP!L33="NON"),"0",IF(AND(RECAP!M30&lt;50,RECAP!L33="OUI"),"1",IF(AND(RECAP!M30&gt;50,RECAP!L33="NON"),"2",IF(AND(RECAP!M30&gt;51,RECAP!M30&lt;=70,RECAP!L33="OUI"),"3",IF(AND(RECAP!M30&gt;70,RECAP!L33="OUI"),"4")))))</f>
        <v>#DIV/0!</v>
      </c>
    </row>
    <row r="31" spans="1:17" ht="15.75" customHeight="1" x14ac:dyDescent="0.25">
      <c r="A31" s="166"/>
      <c r="B31" s="166"/>
      <c r="C31" s="166"/>
      <c r="D31" s="162"/>
      <c r="E31" s="162"/>
      <c r="F31" s="162"/>
      <c r="G31" s="168" t="s">
        <v>275</v>
      </c>
      <c r="H31" s="158" t="str">
        <f>IF(RECAP!C36=0,"0",IF(AND(RECAP!C36&gt;=1,RECAP!C36&lt;=50),"1",IF(AND(RECAP!C36&gt;=50,RECAP!C36&lt;=100),"2",IF(AND(RECAP!C36&gt;=101,RECAP!C36&lt;=150),"3",IF(RECAP!C36&gt;=151,"4")))))</f>
        <v>0</v>
      </c>
      <c r="I31" s="161"/>
      <c r="J31" s="167" t="s">
        <v>271</v>
      </c>
      <c r="K31" s="167"/>
      <c r="L31" s="172" t="str">
        <f>'BR Projet 1'!B31</f>
        <v>0</v>
      </c>
      <c r="M31" s="163"/>
      <c r="N31" s="163"/>
      <c r="O31" s="163"/>
      <c r="P31" s="164" t="s">
        <v>275</v>
      </c>
      <c r="Q31" s="169" t="e">
        <f>IF(RECAP!L36=0,"0",IF(AND(RECAP!L36&gt;=1,RECAP!L36&lt;=50),"1",IF(AND(RECAP!L36&gt;=50,RECAP!L36&lt;=100),"2",IF(AND(RECAP!L36&gt;=101,RECAP!L36&lt;=150),"3",IF(RECAP!L36&gt;=151,"4")))))</f>
        <v>#REF!</v>
      </c>
    </row>
    <row r="32" spans="1:17" ht="15.75" customHeight="1" x14ac:dyDescent="0.25">
      <c r="A32" s="166" t="s">
        <v>272</v>
      </c>
      <c r="B32" s="166"/>
      <c r="C32" s="166">
        <f>'BP Projet 1'!E17</f>
        <v>0</v>
      </c>
      <c r="D32" s="162"/>
      <c r="E32" s="162"/>
      <c r="F32" s="162"/>
      <c r="G32" s="168" t="s">
        <v>283</v>
      </c>
      <c r="H32" s="148" t="str">
        <f>IF(RECAP!C50=0,"0",IF(RECAP!C50=1,"2",IF(RECAP!C50=2,"4")))</f>
        <v>0</v>
      </c>
      <c r="I32" s="161"/>
      <c r="J32" s="167" t="s">
        <v>272</v>
      </c>
      <c r="K32" s="167"/>
      <c r="L32" s="167">
        <f>'BR Projet 1'!E17</f>
        <v>0</v>
      </c>
      <c r="M32" s="163"/>
      <c r="N32" s="163"/>
      <c r="O32" s="163"/>
      <c r="P32" s="164" t="s">
        <v>283</v>
      </c>
      <c r="Q32" s="169" t="e">
        <f>IF(RECAP!L50=0,"0",IF(RECAP!L50=1,"2",IF(RECAP!L50=2,"4")))</f>
        <v>#REF!</v>
      </c>
    </row>
    <row r="33" spans="1:18" ht="15.75" customHeight="1" x14ac:dyDescent="0.25">
      <c r="A33" s="168" t="s">
        <v>273</v>
      </c>
      <c r="B33" s="168"/>
      <c r="C33" s="171" t="str">
        <f>IF('BP Projet 1'!E7&gt;'BP Projet 1'!E17,"OUI","NON")</f>
        <v>NON</v>
      </c>
      <c r="D33" s="162"/>
      <c r="E33" s="162"/>
      <c r="F33" s="162"/>
      <c r="G33" s="176"/>
      <c r="H33" s="158"/>
      <c r="I33" s="161"/>
      <c r="J33" s="164" t="s">
        <v>273</v>
      </c>
      <c r="K33" s="164"/>
      <c r="L33" s="174" t="str">
        <f>IF('BR Projet 1'!E7&gt;'BR Projet 1'!E17,"OUI","NON")</f>
        <v>NON</v>
      </c>
      <c r="M33" s="163"/>
      <c r="N33" s="163"/>
      <c r="O33" s="163"/>
      <c r="P33" s="177"/>
      <c r="Q33" s="178"/>
    </row>
    <row r="34" spans="1:18" ht="15.75" customHeight="1" x14ac:dyDescent="0.25">
      <c r="D34" s="162"/>
      <c r="E34" s="162"/>
      <c r="F34" s="162"/>
      <c r="G34" s="162"/>
      <c r="I34" s="161"/>
      <c r="J34" s="161"/>
      <c r="K34" s="161"/>
      <c r="L34" s="161"/>
      <c r="M34" s="163"/>
      <c r="N34" s="163"/>
      <c r="O34" s="163"/>
      <c r="P34" s="163"/>
      <c r="Q34" s="161"/>
    </row>
    <row r="35" spans="1:18" ht="15.75" customHeight="1" x14ac:dyDescent="0.25">
      <c r="D35" s="162"/>
      <c r="E35" s="319" t="s">
        <v>284</v>
      </c>
      <c r="F35" s="319"/>
      <c r="G35" s="171">
        <f>'BP Projet 1'!E17</f>
        <v>0</v>
      </c>
      <c r="I35" s="161"/>
      <c r="J35" s="161"/>
      <c r="K35" s="161"/>
      <c r="L35" s="161"/>
      <c r="M35" s="163"/>
      <c r="N35" s="163"/>
      <c r="O35" s="163"/>
      <c r="P35" s="163"/>
      <c r="Q35" s="161"/>
    </row>
    <row r="36" spans="1:18" ht="15.75" customHeight="1" x14ac:dyDescent="0.25">
      <c r="A36" s="168" t="s">
        <v>275</v>
      </c>
      <c r="B36" s="179"/>
      <c r="C36" s="180">
        <f>'Projet 1'!E25</f>
        <v>0</v>
      </c>
      <c r="D36" s="162"/>
      <c r="E36" s="162"/>
      <c r="F36" s="162"/>
      <c r="G36" s="162"/>
      <c r="I36" s="161"/>
      <c r="J36" s="164" t="s">
        <v>275</v>
      </c>
      <c r="K36" s="165"/>
      <c r="L36" s="181" t="e">
        <f>#REF!</f>
        <v>#REF!</v>
      </c>
      <c r="M36" s="163"/>
      <c r="N36" s="163"/>
      <c r="O36" s="163"/>
      <c r="P36" s="163"/>
      <c r="Q36" s="161"/>
      <c r="R36" s="161"/>
    </row>
    <row r="37" spans="1:18" ht="15.75" customHeight="1" x14ac:dyDescent="0.25">
      <c r="I37" s="161"/>
      <c r="J37" s="161"/>
      <c r="K37" s="161"/>
      <c r="L37" s="161"/>
      <c r="M37" s="161"/>
      <c r="N37" s="161"/>
      <c r="O37" s="161"/>
      <c r="P37" s="161"/>
      <c r="Q37" s="161"/>
    </row>
    <row r="38" spans="1:18" ht="15.75" customHeight="1" x14ac:dyDescent="0.25">
      <c r="A38" s="168" t="s">
        <v>285</v>
      </c>
      <c r="B38" s="179"/>
      <c r="C38" s="179"/>
      <c r="D38" s="166"/>
      <c r="I38" s="161"/>
      <c r="J38" s="164" t="s">
        <v>285</v>
      </c>
      <c r="K38" s="165"/>
      <c r="L38" s="165"/>
      <c r="M38" s="167"/>
      <c r="N38" s="161"/>
      <c r="O38" s="161"/>
      <c r="P38" s="161"/>
      <c r="Q38" s="161"/>
    </row>
    <row r="39" spans="1:18" ht="15.75" customHeight="1" x14ac:dyDescent="0.25">
      <c r="A39" s="321" t="s">
        <v>286</v>
      </c>
      <c r="B39" s="322"/>
      <c r="C39" s="323"/>
      <c r="D39" s="166" t="str">
        <f>IF('Projet 1'!A27="OUI","1","0")</f>
        <v>0</v>
      </c>
      <c r="I39" s="161"/>
      <c r="J39" s="182" t="s">
        <v>286</v>
      </c>
      <c r="K39" s="182"/>
      <c r="L39" s="167"/>
      <c r="M39" s="167" t="e">
        <f>IF(#REF!="OUI","1","0")</f>
        <v>#REF!</v>
      </c>
      <c r="N39" s="161"/>
      <c r="O39" s="161"/>
      <c r="P39" s="161"/>
      <c r="Q39" s="161"/>
    </row>
    <row r="40" spans="1:18" ht="15.75" customHeight="1" x14ac:dyDescent="0.25">
      <c r="A40" s="314" t="s">
        <v>210</v>
      </c>
      <c r="B40" s="314"/>
      <c r="C40" s="314"/>
      <c r="D40" s="166" t="str">
        <f>IF('Projet 1'!A28="OUI","1","0")</f>
        <v>0</v>
      </c>
      <c r="I40" s="161"/>
      <c r="J40" s="315" t="s">
        <v>210</v>
      </c>
      <c r="K40" s="315"/>
      <c r="L40" s="315"/>
      <c r="M40" s="167" t="e">
        <f>IF(#REF!="OUI","1","0")</f>
        <v>#REF!</v>
      </c>
      <c r="N40" s="161"/>
      <c r="O40" s="161"/>
      <c r="P40" s="161"/>
      <c r="Q40" s="161"/>
    </row>
    <row r="41" spans="1:18" ht="15.75" customHeight="1" x14ac:dyDescent="0.25">
      <c r="A41" s="314" t="s">
        <v>211</v>
      </c>
      <c r="B41" s="314"/>
      <c r="C41" s="314"/>
      <c r="D41" s="166" t="str">
        <f>IF('Projet 1'!A29="OUI","1","0")</f>
        <v>0</v>
      </c>
      <c r="I41" s="161"/>
      <c r="J41" s="315" t="s">
        <v>211</v>
      </c>
      <c r="K41" s="315"/>
      <c r="L41" s="315"/>
      <c r="M41" s="167" t="e">
        <f>IF(#REF!="OUI","1","0")</f>
        <v>#REF!</v>
      </c>
      <c r="N41" s="161"/>
      <c r="O41" s="161"/>
      <c r="P41" s="161"/>
      <c r="Q41" s="161"/>
    </row>
    <row r="42" spans="1:18" ht="15.75" customHeight="1" x14ac:dyDescent="0.25">
      <c r="A42" s="314" t="s">
        <v>212</v>
      </c>
      <c r="B42" s="314"/>
      <c r="C42" s="314"/>
      <c r="D42" s="166" t="str">
        <f>IF('Projet 1'!A30="OUI","1","0")</f>
        <v>0</v>
      </c>
      <c r="I42" s="161"/>
      <c r="J42" s="315" t="s">
        <v>212</v>
      </c>
      <c r="K42" s="315"/>
      <c r="L42" s="315"/>
      <c r="M42" s="167" t="e">
        <f>IF(#REF!="OUI","1","0")</f>
        <v>#REF!</v>
      </c>
      <c r="N42" s="161"/>
      <c r="O42" s="161"/>
      <c r="P42" s="161"/>
      <c r="Q42" s="161"/>
    </row>
    <row r="43" spans="1:18" ht="15.75" customHeight="1" x14ac:dyDescent="0.25">
      <c r="A43" s="324" t="s">
        <v>287</v>
      </c>
      <c r="B43" s="325"/>
      <c r="C43" s="326"/>
      <c r="D43" s="166" t="str">
        <f>IF('Projet 1'!A17&lt;&gt;"","1","0")</f>
        <v>0</v>
      </c>
      <c r="I43" s="161"/>
      <c r="J43" s="327" t="s">
        <v>288</v>
      </c>
      <c r="K43" s="328"/>
      <c r="L43" s="329"/>
      <c r="M43" s="167" t="str">
        <f>IF('Projet 1'!M15="Eybens","1","0")</f>
        <v>0</v>
      </c>
      <c r="N43" s="161"/>
      <c r="O43" s="161"/>
      <c r="P43" s="161"/>
      <c r="Q43" s="161"/>
    </row>
    <row r="44" spans="1:18" ht="15.75" customHeight="1" x14ac:dyDescent="0.25">
      <c r="C44" s="183" t="s">
        <v>289</v>
      </c>
      <c r="D44" s="180">
        <f>RECAP!D39+RECAP!D40+RECAP!D41+RECAP!D42+RECAP!D43</f>
        <v>0</v>
      </c>
      <c r="I44" s="161"/>
      <c r="J44" s="167" t="s">
        <v>287</v>
      </c>
      <c r="K44" s="167"/>
      <c r="L44" s="167"/>
      <c r="M44" s="167" t="e">
        <f>IF(#REF!&lt;&gt;"","1","0")</f>
        <v>#REF!</v>
      </c>
      <c r="N44" s="161"/>
      <c r="O44" s="161"/>
      <c r="P44" s="161"/>
      <c r="Q44" s="161"/>
    </row>
    <row r="45" spans="1:18" ht="15.75" customHeight="1" x14ac:dyDescent="0.25">
      <c r="I45" s="161"/>
      <c r="J45" s="161"/>
      <c r="K45" s="161"/>
      <c r="L45" s="184" t="s">
        <v>289</v>
      </c>
      <c r="M45" s="181" t="e">
        <f>RECAP!M39+RECAP!M40+RECAP!M41+RECAP!M42+RECAP!M44</f>
        <v>#REF!</v>
      </c>
      <c r="N45" s="161"/>
      <c r="O45" s="161"/>
      <c r="P45" s="161"/>
      <c r="Q45" s="161"/>
    </row>
    <row r="46" spans="1:18" x14ac:dyDescent="0.25">
      <c r="I46" s="161"/>
      <c r="J46" s="161"/>
      <c r="K46" s="161"/>
      <c r="L46" s="161"/>
      <c r="M46" s="161"/>
      <c r="N46" s="161"/>
      <c r="O46" s="161"/>
      <c r="P46" s="161"/>
      <c r="Q46" s="161"/>
    </row>
    <row r="47" spans="1:18" x14ac:dyDescent="0.25">
      <c r="A47" s="168" t="s">
        <v>290</v>
      </c>
      <c r="B47" s="166"/>
      <c r="C47" s="166"/>
      <c r="I47" s="161"/>
      <c r="J47" s="164" t="s">
        <v>290</v>
      </c>
      <c r="K47" s="167"/>
      <c r="L47" s="167"/>
      <c r="M47" s="161"/>
      <c r="N47" s="161"/>
      <c r="O47" s="161"/>
      <c r="P47" s="161"/>
      <c r="Q47" s="161"/>
    </row>
    <row r="48" spans="1:18" x14ac:dyDescent="0.25">
      <c r="B48" s="166" t="s">
        <v>291</v>
      </c>
      <c r="C48" s="166" t="str">
        <f>IF('Projet 1'!A36="OUI","1","0")</f>
        <v>0</v>
      </c>
      <c r="I48" s="161"/>
      <c r="J48" s="167"/>
      <c r="K48" s="167" t="s">
        <v>291</v>
      </c>
      <c r="L48" s="167" t="e">
        <f>IF(#REF!="OUI","1","0")</f>
        <v>#REF!</v>
      </c>
      <c r="M48" s="161"/>
      <c r="N48" s="161"/>
      <c r="O48" s="161"/>
      <c r="P48" s="161"/>
      <c r="Q48" s="161"/>
    </row>
    <row r="49" spans="1:18" x14ac:dyDescent="0.25">
      <c r="B49" s="166" t="s">
        <v>292</v>
      </c>
      <c r="C49" s="166" t="str">
        <f>IF('Projet 1'!E33="OUI","1","0")</f>
        <v>0</v>
      </c>
      <c r="I49" s="161"/>
      <c r="J49" s="167"/>
      <c r="K49" s="167" t="s">
        <v>292</v>
      </c>
      <c r="L49" s="167" t="e">
        <f>IF(#REF!="OUI","1","0")</f>
        <v>#REF!</v>
      </c>
      <c r="M49" s="161"/>
      <c r="N49" s="161"/>
      <c r="O49" s="161"/>
      <c r="P49" s="161"/>
      <c r="Q49" s="161"/>
    </row>
    <row r="50" spans="1:18" x14ac:dyDescent="0.25">
      <c r="B50" s="183" t="s">
        <v>289</v>
      </c>
      <c r="C50" s="180">
        <f>+C48+C49</f>
        <v>0</v>
      </c>
      <c r="I50" s="161"/>
      <c r="J50" s="167"/>
      <c r="K50" s="184" t="s">
        <v>289</v>
      </c>
      <c r="L50" s="181" t="e">
        <f>SUM(RECAP!L48:L49)</f>
        <v>#REF!</v>
      </c>
      <c r="M50" s="161"/>
      <c r="N50" s="161"/>
      <c r="O50" s="161"/>
      <c r="P50" s="161"/>
      <c r="Q50" s="161"/>
    </row>
    <row r="51" spans="1:18" x14ac:dyDescent="0.25">
      <c r="A51" s="161"/>
      <c r="B51" s="161"/>
      <c r="C51" s="161"/>
      <c r="D51" s="161"/>
      <c r="E51" s="161"/>
      <c r="F51" s="161"/>
      <c r="G51" s="161"/>
      <c r="H51" s="161"/>
      <c r="I51" s="161"/>
      <c r="J51" s="161"/>
      <c r="K51" s="161"/>
      <c r="L51" s="161"/>
      <c r="M51" s="161"/>
      <c r="N51" s="161"/>
      <c r="O51" s="161"/>
      <c r="P51" s="161"/>
      <c r="Q51" s="161"/>
    </row>
    <row r="52" spans="1:18" x14ac:dyDescent="0.25">
      <c r="A52" s="161"/>
      <c r="B52" s="161"/>
      <c r="C52" s="161"/>
      <c r="D52" s="161"/>
      <c r="E52" s="161"/>
      <c r="F52" s="161"/>
      <c r="G52" s="161"/>
      <c r="H52" s="161"/>
      <c r="I52" s="161"/>
      <c r="J52" s="161"/>
      <c r="K52" s="161"/>
      <c r="L52" s="161"/>
      <c r="M52" s="161"/>
      <c r="N52" s="161"/>
      <c r="O52" s="161"/>
      <c r="P52" s="161"/>
      <c r="Q52" s="161"/>
    </row>
    <row r="53" spans="1:18" ht="17.399999999999999" x14ac:dyDescent="0.25">
      <c r="A53" s="310" t="s">
        <v>293</v>
      </c>
      <c r="B53" s="310"/>
      <c r="C53" s="310"/>
      <c r="D53" s="310"/>
      <c r="E53" s="310"/>
      <c r="F53" s="310"/>
      <c r="G53" s="310"/>
      <c r="H53" s="310"/>
      <c r="I53" s="161"/>
      <c r="J53" s="311" t="s">
        <v>294</v>
      </c>
      <c r="K53" s="311"/>
      <c r="L53" s="311"/>
      <c r="M53" s="311"/>
      <c r="N53" s="311"/>
      <c r="O53" s="311"/>
      <c r="P53" s="311"/>
      <c r="Q53" s="311"/>
    </row>
    <row r="54" spans="1:18" ht="15.6" x14ac:dyDescent="0.25">
      <c r="A54" s="312">
        <f>'Projet 2'!C3</f>
        <v>0</v>
      </c>
      <c r="B54" s="312"/>
      <c r="C54" s="312"/>
      <c r="D54" s="312"/>
      <c r="E54" s="312"/>
      <c r="F54" s="312"/>
      <c r="G54" s="312"/>
      <c r="H54" s="312"/>
      <c r="I54" s="161"/>
      <c r="J54" s="313" t="e">
        <f>#REF!</f>
        <v>#REF!</v>
      </c>
      <c r="K54" s="313"/>
      <c r="L54" s="313"/>
      <c r="M54" s="313"/>
      <c r="N54" s="313"/>
      <c r="O54" s="313"/>
      <c r="P54" s="313"/>
      <c r="Q54" s="313"/>
    </row>
    <row r="55" spans="1:18" x14ac:dyDescent="0.25">
      <c r="A55" s="162"/>
      <c r="B55" s="162"/>
      <c r="C55" s="162"/>
      <c r="D55" s="162"/>
      <c r="E55" s="162"/>
      <c r="F55" s="162"/>
      <c r="G55" s="162"/>
      <c r="H55" s="162"/>
      <c r="I55" s="161"/>
      <c r="J55" s="163"/>
      <c r="K55" s="163"/>
      <c r="L55" s="163"/>
      <c r="M55" s="163"/>
      <c r="N55" s="163"/>
      <c r="O55" s="163"/>
      <c r="P55" s="163"/>
      <c r="Q55" s="163"/>
    </row>
    <row r="56" spans="1:18" x14ac:dyDescent="0.25">
      <c r="A56" s="316" t="s">
        <v>278</v>
      </c>
      <c r="B56" s="317"/>
      <c r="C56" s="317"/>
      <c r="D56" s="317"/>
      <c r="E56" s="318"/>
      <c r="F56" s="162"/>
      <c r="G56" s="162"/>
      <c r="H56" s="162"/>
      <c r="I56" s="161"/>
      <c r="J56" s="164" t="s">
        <v>278</v>
      </c>
      <c r="K56" s="165"/>
      <c r="L56" s="165"/>
      <c r="M56" s="165"/>
      <c r="N56" s="165"/>
      <c r="O56" s="163"/>
      <c r="P56" s="163"/>
      <c r="Q56" s="163"/>
    </row>
    <row r="57" spans="1:18" x14ac:dyDescent="0.25">
      <c r="G57" s="307" t="s">
        <v>253</v>
      </c>
      <c r="H57" s="307"/>
      <c r="I57" s="161"/>
      <c r="J57" s="161"/>
      <c r="K57" s="161"/>
      <c r="L57" s="161"/>
      <c r="M57" s="161"/>
      <c r="N57" s="161"/>
      <c r="O57" s="161"/>
      <c r="P57" s="307" t="s">
        <v>253</v>
      </c>
      <c r="Q57" s="307"/>
    </row>
    <row r="58" spans="1:18" x14ac:dyDescent="0.25">
      <c r="A58" s="166" t="s">
        <v>265</v>
      </c>
      <c r="B58" s="166"/>
      <c r="C58" s="166">
        <f>'BP Projet 2'!B30</f>
        <v>0</v>
      </c>
      <c r="D58" s="319" t="s">
        <v>279</v>
      </c>
      <c r="E58" s="319"/>
      <c r="F58" s="162"/>
      <c r="G58" s="162"/>
      <c r="I58" s="161"/>
      <c r="J58" s="167" t="s">
        <v>265</v>
      </c>
      <c r="K58" s="167"/>
      <c r="L58" s="167">
        <f>'BR Projet 2'!E30</f>
        <v>0</v>
      </c>
      <c r="M58" s="320" t="s">
        <v>280</v>
      </c>
      <c r="N58" s="320"/>
      <c r="O58" s="163"/>
      <c r="P58" s="165"/>
      <c r="Q58" s="167"/>
    </row>
    <row r="59" spans="1:18" x14ac:dyDescent="0.25">
      <c r="A59" s="166" t="s">
        <v>268</v>
      </c>
      <c r="B59" s="166"/>
      <c r="C59" s="166">
        <f>'BP Projet 2'!E30</f>
        <v>0</v>
      </c>
      <c r="D59" s="162"/>
      <c r="E59" s="162"/>
      <c r="F59" s="162"/>
      <c r="G59" s="168" t="s">
        <v>281</v>
      </c>
      <c r="H59" s="148">
        <f>RECAP!D74</f>
        <v>0</v>
      </c>
      <c r="I59" s="161"/>
      <c r="J59" s="167" t="s">
        <v>268</v>
      </c>
      <c r="K59" s="167"/>
      <c r="L59" s="167">
        <f>'BR Projet 2'!B30</f>
        <v>0</v>
      </c>
      <c r="M59" s="165"/>
      <c r="N59" s="165"/>
      <c r="O59" s="163"/>
      <c r="P59" s="164" t="s">
        <v>281</v>
      </c>
      <c r="Q59" s="169" t="e">
        <f>RECAP!M74</f>
        <v>#REF!</v>
      </c>
    </row>
    <row r="60" spans="1:18" x14ac:dyDescent="0.25">
      <c r="A60" s="166"/>
      <c r="B60" s="166"/>
      <c r="C60" s="166"/>
      <c r="D60" s="170" t="e">
        <f>(RECAP!C59-RECAP!C62)/RECAP!C58*100</f>
        <v>#DIV/0!</v>
      </c>
      <c r="E60" s="171" t="s">
        <v>270</v>
      </c>
      <c r="F60" s="162"/>
      <c r="G60" s="168" t="s">
        <v>282</v>
      </c>
      <c r="H60" s="158" t="e">
        <f>IF(AND(RECAP!D60&lt;50,RECAP!C63="NON"),"0",IF(AND(RECAP!D60&lt;50,RECAP!C63="OUI"),"1",IF(AND(RECAP!D60&gt;50,RECAP!C63="NON"),"2",IF(AND(RECAP!D60&gt;51,RECAP!D60&lt;=70,RECAP!C63="OUI"),"3",IF(AND(RECAP!D60&gt;70,RECAP!C63="OUI"),"4")))))</f>
        <v>#DIV/0!</v>
      </c>
      <c r="I60" s="161"/>
      <c r="J60" s="167" t="s">
        <v>269</v>
      </c>
      <c r="K60" s="167"/>
      <c r="L60" s="172" t="str">
        <f>'BR Projet 2'!E31</f>
        <v>0</v>
      </c>
      <c r="M60" s="173" t="e">
        <f>(RECAP!L59-RECAP!L62)/RECAP!L58*100</f>
        <v>#DIV/0!</v>
      </c>
      <c r="N60" s="174" t="s">
        <v>270</v>
      </c>
      <c r="O60" s="163"/>
      <c r="P60" s="164" t="s">
        <v>282</v>
      </c>
      <c r="Q60" s="175" t="e">
        <f>IF(AND(RECAP!M60&lt;50,RECAP!L63="NON"),"0",IF(AND(RECAP!M60&lt;50,RECAP!L63="OUI"),"1",IF(AND(RECAP!M60&gt;50,RECAP!L63="NON"),"2",IF(AND(RECAP!M60&gt;51,RECAP!M60&lt;=70,RECAP!L63="OUI"),"3",IF(AND(RECAP!M60&gt;70,RECAP!L63="OUI"),"4")))))</f>
        <v>#DIV/0!</v>
      </c>
    </row>
    <row r="61" spans="1:18" x14ac:dyDescent="0.25">
      <c r="A61" s="166"/>
      <c r="B61" s="166"/>
      <c r="C61" s="166"/>
      <c r="D61" s="162"/>
      <c r="E61" s="162"/>
      <c r="F61" s="162"/>
      <c r="G61" s="168" t="s">
        <v>275</v>
      </c>
      <c r="H61" s="158" t="str">
        <f>IF(RECAP!C66=0,"0",IF(AND(RECAP!C66&gt;=1,RECAP!C66&lt;=50),"1",IF(AND(RECAP!C66&gt;=50,RECAP!C66&lt;=100),"2",IF(AND(RECAP!C66&gt;=101,RECAP!C66&lt;=150),"3",IF(RECAP!C66&gt;=151,"4")))))</f>
        <v>0</v>
      </c>
      <c r="I61" s="161"/>
      <c r="J61" s="167" t="s">
        <v>271</v>
      </c>
      <c r="K61" s="167"/>
      <c r="L61" s="172" t="str">
        <f>'BR Projet 2'!B31</f>
        <v>0</v>
      </c>
      <c r="M61" s="165"/>
      <c r="N61" s="165"/>
      <c r="O61" s="163"/>
      <c r="P61" s="164" t="s">
        <v>275</v>
      </c>
      <c r="Q61" s="175" t="str">
        <f>IF(RECAP!L65=0,"0",IF(AND(RECAP!L65&gt;=1,RECAP!L65&lt;=50),"1",IF(AND(RECAP!L65&gt;=50,RECAP!L65&lt;=100),"2",IF(AND(RECAP!L65&gt;=101,RECAP!L65&lt;=150),"3",IF(RECAP!L66&gt;=151,"4")))))</f>
        <v>0</v>
      </c>
    </row>
    <row r="62" spans="1:18" x14ac:dyDescent="0.25">
      <c r="A62" s="166" t="s">
        <v>272</v>
      </c>
      <c r="B62" s="166"/>
      <c r="C62" s="166">
        <f>'BP Projet 2'!E17</f>
        <v>0</v>
      </c>
      <c r="D62" s="162"/>
      <c r="E62" s="162"/>
      <c r="F62" s="162"/>
      <c r="G62" s="168" t="s">
        <v>283</v>
      </c>
      <c r="H62" s="148" t="str">
        <f>IF(RECAP!C79=0,"0",IF(RECAP!C79=1,"2",IF(RECAP!C79=2,"4")))</f>
        <v>0</v>
      </c>
      <c r="I62" s="161"/>
      <c r="J62" s="167" t="s">
        <v>272</v>
      </c>
      <c r="K62" s="167"/>
      <c r="L62" s="167">
        <f>'BR Projet 2'!E17</f>
        <v>0</v>
      </c>
      <c r="M62" s="165"/>
      <c r="N62" s="165"/>
      <c r="O62" s="163"/>
      <c r="P62" s="164" t="s">
        <v>283</v>
      </c>
      <c r="Q62" s="169" t="str">
        <f>IF(RECAP!L79=0,"0",IF(RECAP!L79=1,"2",IF(RECAP!L79=2,"4")))</f>
        <v>0</v>
      </c>
    </row>
    <row r="63" spans="1:18" x14ac:dyDescent="0.25">
      <c r="A63" s="168" t="s">
        <v>273</v>
      </c>
      <c r="B63" s="168"/>
      <c r="C63" s="171" t="str">
        <f>IF('BP Projet 2'!E7&gt;'BP Projet 2'!E17,"OUI","NON")</f>
        <v>NON</v>
      </c>
      <c r="D63" s="162"/>
      <c r="E63" s="162"/>
      <c r="F63" s="162"/>
      <c r="G63" s="176"/>
      <c r="H63" s="158"/>
      <c r="I63" s="161"/>
      <c r="J63" s="164" t="s">
        <v>273</v>
      </c>
      <c r="K63" s="164"/>
      <c r="L63" s="174" t="str">
        <f>IF('BR Projet 2'!E7&gt;'BR Projet 2'!E17,"OUI","NON")</f>
        <v>NON</v>
      </c>
      <c r="M63" s="163"/>
      <c r="N63" s="163"/>
      <c r="O63" s="163"/>
      <c r="P63" s="177"/>
      <c r="Q63" s="178"/>
      <c r="R63" s="161"/>
    </row>
    <row r="64" spans="1:18" x14ac:dyDescent="0.25">
      <c r="D64" s="162"/>
      <c r="E64" s="162"/>
      <c r="F64" s="162"/>
      <c r="G64" s="162"/>
      <c r="I64" s="161"/>
      <c r="J64" s="161"/>
      <c r="K64" s="161"/>
      <c r="L64" s="161"/>
      <c r="M64" s="163"/>
      <c r="N64" s="163"/>
      <c r="O64" s="163"/>
      <c r="P64" s="163"/>
      <c r="Q64" s="161"/>
      <c r="R64" s="161"/>
    </row>
    <row r="65" spans="1:18" x14ac:dyDescent="0.25">
      <c r="D65" s="162"/>
      <c r="E65" s="162"/>
      <c r="F65" s="162"/>
      <c r="G65" s="162"/>
      <c r="I65" s="161"/>
      <c r="J65" s="161"/>
      <c r="K65" s="161"/>
      <c r="L65" s="161"/>
      <c r="M65" s="163"/>
      <c r="N65" s="163"/>
      <c r="O65" s="163"/>
      <c r="P65" s="163"/>
      <c r="Q65" s="161"/>
      <c r="R65" s="161"/>
    </row>
    <row r="66" spans="1:18" x14ac:dyDescent="0.25">
      <c r="A66" s="168" t="s">
        <v>275</v>
      </c>
      <c r="B66" s="179"/>
      <c r="C66" s="180">
        <f>'Projet 2'!E25</f>
        <v>0</v>
      </c>
      <c r="D66" s="162"/>
      <c r="E66" s="162"/>
      <c r="F66" s="162"/>
      <c r="G66" s="162"/>
      <c r="I66" s="161"/>
      <c r="J66" s="164" t="s">
        <v>275</v>
      </c>
      <c r="K66" s="165"/>
      <c r="L66" s="181">
        <f>'Bilan projet 2'!E23</f>
        <v>0</v>
      </c>
      <c r="M66" s="163"/>
      <c r="N66" s="163"/>
      <c r="O66" s="163"/>
      <c r="P66" s="163"/>
      <c r="Q66" s="161"/>
      <c r="R66" s="161"/>
    </row>
    <row r="67" spans="1:18" x14ac:dyDescent="0.25">
      <c r="I67" s="161"/>
      <c r="J67" s="161"/>
      <c r="K67" s="161"/>
      <c r="L67" s="161"/>
      <c r="M67" s="161"/>
      <c r="N67" s="161"/>
      <c r="O67" s="161"/>
      <c r="P67" s="161"/>
      <c r="Q67" s="161"/>
      <c r="R67" s="161"/>
    </row>
    <row r="68" spans="1:18" x14ac:dyDescent="0.25">
      <c r="A68" s="168" t="s">
        <v>285</v>
      </c>
      <c r="B68" s="179"/>
      <c r="C68" s="179"/>
      <c r="D68" s="166"/>
      <c r="I68" s="161"/>
      <c r="J68" s="164" t="s">
        <v>285</v>
      </c>
      <c r="K68" s="165"/>
      <c r="L68" s="165"/>
      <c r="M68" s="167"/>
      <c r="N68" s="161"/>
      <c r="O68" s="161"/>
      <c r="P68" s="161"/>
      <c r="Q68" s="161"/>
      <c r="R68" s="161"/>
    </row>
    <row r="69" spans="1:18" x14ac:dyDescent="0.25">
      <c r="A69" s="321" t="s">
        <v>286</v>
      </c>
      <c r="B69" s="322"/>
      <c r="C69" s="323"/>
      <c r="D69" s="166" t="str">
        <f>IF('Projet 2'!A27="OUI","1","0")</f>
        <v>0</v>
      </c>
      <c r="I69" s="161"/>
      <c r="J69" s="182" t="s">
        <v>286</v>
      </c>
      <c r="K69" s="182"/>
      <c r="L69" s="167"/>
      <c r="M69" s="167" t="str">
        <f>IF('Bilan projet 2'!A25="OUI","1","0")</f>
        <v>0</v>
      </c>
      <c r="N69" s="161"/>
      <c r="O69" s="161"/>
      <c r="P69" s="161"/>
      <c r="Q69" s="161"/>
      <c r="R69" s="161"/>
    </row>
    <row r="70" spans="1:18" ht="13.35" customHeight="1" x14ac:dyDescent="0.25">
      <c r="A70" s="314" t="s">
        <v>210</v>
      </c>
      <c r="B70" s="314"/>
      <c r="C70" s="314"/>
      <c r="D70" s="166" t="str">
        <f>IF('Projet 2'!A28="OUI","1","0")</f>
        <v>0</v>
      </c>
      <c r="I70" s="161"/>
      <c r="J70" s="315" t="s">
        <v>210</v>
      </c>
      <c r="K70" s="315"/>
      <c r="L70" s="315"/>
      <c r="M70" s="167" t="str">
        <f>IF('Bilan projet 2'!A26="OUI","1","0")</f>
        <v>0</v>
      </c>
      <c r="N70" s="161"/>
      <c r="O70" s="161"/>
      <c r="P70" s="161"/>
      <c r="Q70" s="161"/>
      <c r="R70" s="161"/>
    </row>
    <row r="71" spans="1:18" ht="13.35" customHeight="1" x14ac:dyDescent="0.25">
      <c r="A71" s="314" t="s">
        <v>211</v>
      </c>
      <c r="B71" s="314"/>
      <c r="C71" s="314"/>
      <c r="D71" s="166" t="str">
        <f>IF('Projet 2'!A29="OUI","1","0")</f>
        <v>0</v>
      </c>
      <c r="I71" s="161"/>
      <c r="J71" s="315" t="s">
        <v>211</v>
      </c>
      <c r="K71" s="315"/>
      <c r="L71" s="315"/>
      <c r="M71" s="167" t="str">
        <f>IF('Bilan projet 2'!A27="OUI","1","0")</f>
        <v>0</v>
      </c>
      <c r="N71" s="161"/>
      <c r="O71" s="161"/>
      <c r="P71" s="161"/>
      <c r="Q71" s="161"/>
      <c r="R71" s="161"/>
    </row>
    <row r="72" spans="1:18" ht="13.35" customHeight="1" x14ac:dyDescent="0.25">
      <c r="A72" s="314" t="s">
        <v>212</v>
      </c>
      <c r="B72" s="314"/>
      <c r="C72" s="314"/>
      <c r="D72" s="166" t="str">
        <f>IF('Projet 2'!A30="OUI","1","0")</f>
        <v>0</v>
      </c>
      <c r="I72" s="161"/>
      <c r="J72" s="315" t="s">
        <v>212</v>
      </c>
      <c r="K72" s="315"/>
      <c r="L72" s="315"/>
      <c r="M72" s="167" t="str">
        <f>IF('Bilan projet 2'!A28="OUI","1","0")</f>
        <v>0</v>
      </c>
      <c r="N72" s="161"/>
      <c r="O72" s="161"/>
      <c r="P72" s="161"/>
      <c r="Q72" s="161"/>
      <c r="R72" s="161"/>
    </row>
    <row r="73" spans="1:18" x14ac:dyDescent="0.25">
      <c r="A73" s="324" t="s">
        <v>287</v>
      </c>
      <c r="B73" s="325"/>
      <c r="C73" s="326"/>
      <c r="D73" s="166" t="str">
        <f>IF('Projet 2'!A17&lt;&gt;"","1","0")</f>
        <v>0</v>
      </c>
      <c r="I73" s="161"/>
      <c r="J73" s="167" t="s">
        <v>287</v>
      </c>
      <c r="K73" s="167"/>
      <c r="L73" s="167"/>
      <c r="M73" s="167" t="e">
        <f>IF(#REF!&lt;&gt;"","1","0")</f>
        <v>#REF!</v>
      </c>
      <c r="N73" s="161"/>
      <c r="O73" s="161"/>
      <c r="P73" s="161"/>
      <c r="Q73" s="161"/>
      <c r="R73" s="161"/>
    </row>
    <row r="74" spans="1:18" x14ac:dyDescent="0.25">
      <c r="C74" s="183" t="s">
        <v>289</v>
      </c>
      <c r="D74" s="180">
        <f>RECAP!D69+RECAP!D70+RECAP!D71+RECAP!D72+RECAP!D73</f>
        <v>0</v>
      </c>
      <c r="I74" s="161"/>
      <c r="J74" s="167"/>
      <c r="K74" s="167"/>
      <c r="L74" s="184" t="s">
        <v>289</v>
      </c>
      <c r="M74" s="181" t="e">
        <f>RECAP!M69+RECAP!M70+RECAP!M71+RECAP!M72+RECAP!M73</f>
        <v>#REF!</v>
      </c>
      <c r="N74" s="161"/>
      <c r="O74" s="161"/>
      <c r="P74" s="161"/>
      <c r="Q74" s="161"/>
      <c r="R74" s="161"/>
    </row>
    <row r="75" spans="1:18" x14ac:dyDescent="0.25">
      <c r="I75" s="161"/>
      <c r="J75" s="161"/>
      <c r="K75" s="161"/>
      <c r="L75" s="161"/>
      <c r="M75" s="161"/>
      <c r="N75" s="161"/>
      <c r="O75" s="161"/>
      <c r="P75" s="161"/>
      <c r="Q75" s="161"/>
      <c r="R75" s="161"/>
    </row>
    <row r="76" spans="1:18" x14ac:dyDescent="0.25">
      <c r="A76" s="168" t="s">
        <v>290</v>
      </c>
      <c r="B76" s="166"/>
      <c r="C76" s="166"/>
      <c r="I76" s="161"/>
      <c r="J76" s="164" t="s">
        <v>290</v>
      </c>
      <c r="K76" s="167"/>
      <c r="L76" s="167"/>
      <c r="M76" s="161"/>
      <c r="N76" s="161"/>
      <c r="O76" s="161"/>
      <c r="P76" s="161"/>
      <c r="Q76" s="161"/>
      <c r="R76" s="161"/>
    </row>
    <row r="77" spans="1:18" x14ac:dyDescent="0.25">
      <c r="B77" s="166" t="s">
        <v>291</v>
      </c>
      <c r="C77" s="166" t="str">
        <f>IF('Projet 2'!A36="OUI","1","0")</f>
        <v>0</v>
      </c>
      <c r="I77" s="161"/>
      <c r="J77" s="167"/>
      <c r="K77" s="167" t="s">
        <v>291</v>
      </c>
      <c r="L77" s="167" t="str">
        <f>IF('Bilan projet 2'!A34="OUI","1","0")</f>
        <v>0</v>
      </c>
      <c r="M77" s="161"/>
      <c r="N77" s="161"/>
      <c r="O77" s="161"/>
      <c r="P77" s="161"/>
      <c r="Q77" s="161"/>
      <c r="R77" s="161"/>
    </row>
    <row r="78" spans="1:18" x14ac:dyDescent="0.25">
      <c r="B78" s="166" t="s">
        <v>292</v>
      </c>
      <c r="C78" s="166" t="str">
        <f>IF('Projet 2'!E33="OUI","1","0")</f>
        <v>0</v>
      </c>
      <c r="I78" s="161"/>
      <c r="J78" s="167"/>
      <c r="K78" s="167" t="s">
        <v>292</v>
      </c>
      <c r="L78" s="167" t="str">
        <f>IF('Bilan projet 2'!E31="OUI","1","0")</f>
        <v>0</v>
      </c>
      <c r="M78" s="161"/>
      <c r="N78" s="161"/>
      <c r="O78" s="161"/>
      <c r="P78" s="161"/>
      <c r="Q78" s="161"/>
      <c r="R78" s="161"/>
    </row>
    <row r="79" spans="1:18" x14ac:dyDescent="0.25">
      <c r="B79" s="183" t="s">
        <v>289</v>
      </c>
      <c r="C79" s="180">
        <f>+C77+C78</f>
        <v>0</v>
      </c>
      <c r="I79" s="161"/>
      <c r="J79" s="167"/>
      <c r="K79" s="184" t="s">
        <v>289</v>
      </c>
      <c r="L79" s="181">
        <f>SUM(RECAP!L77:L78)</f>
        <v>0</v>
      </c>
      <c r="M79" s="161"/>
      <c r="N79" s="161"/>
      <c r="O79" s="161"/>
      <c r="P79" s="161"/>
      <c r="Q79" s="161"/>
      <c r="R79" s="161"/>
    </row>
    <row r="80" spans="1:18" x14ac:dyDescent="0.25">
      <c r="A80" s="161"/>
      <c r="B80" s="161"/>
      <c r="C80" s="161"/>
      <c r="D80" s="161"/>
      <c r="E80" s="161"/>
      <c r="F80" s="161"/>
      <c r="G80" s="161"/>
      <c r="H80" s="161"/>
      <c r="I80" s="161"/>
      <c r="J80" s="161"/>
      <c r="K80" s="161"/>
      <c r="L80" s="161"/>
      <c r="M80" s="161"/>
      <c r="N80" s="161"/>
      <c r="O80" s="161"/>
      <c r="P80" s="161"/>
      <c r="Q80" s="161"/>
    </row>
    <row r="81" spans="1:17" x14ac:dyDescent="0.25">
      <c r="A81" s="161"/>
      <c r="B81" s="161"/>
      <c r="C81" s="161"/>
      <c r="D81" s="161"/>
      <c r="E81" s="161"/>
      <c r="F81" s="161"/>
      <c r="G81" s="161"/>
      <c r="H81" s="161"/>
      <c r="I81" s="161"/>
      <c r="J81" s="161"/>
      <c r="K81" s="161"/>
      <c r="L81" s="161"/>
      <c r="M81" s="161"/>
      <c r="N81" s="161"/>
      <c r="O81" s="161"/>
      <c r="P81" s="161"/>
      <c r="Q81" s="161"/>
    </row>
    <row r="82" spans="1:17" ht="17.399999999999999" x14ac:dyDescent="0.25">
      <c r="A82" s="310" t="s">
        <v>295</v>
      </c>
      <c r="B82" s="310"/>
      <c r="C82" s="310"/>
      <c r="D82" s="310"/>
      <c r="E82" s="310"/>
      <c r="F82" s="310"/>
      <c r="G82" s="310"/>
      <c r="H82" s="310"/>
      <c r="I82" s="161"/>
      <c r="J82" s="311" t="s">
        <v>296</v>
      </c>
      <c r="K82" s="311"/>
      <c r="L82" s="311"/>
      <c r="M82" s="311"/>
      <c r="N82" s="311"/>
      <c r="O82" s="311"/>
      <c r="P82" s="311"/>
      <c r="Q82" s="311"/>
    </row>
    <row r="83" spans="1:17" ht="15.6" x14ac:dyDescent="0.25">
      <c r="A83" s="312">
        <f>'Projet 3'!C3</f>
        <v>0</v>
      </c>
      <c r="B83" s="312"/>
      <c r="C83" s="312"/>
      <c r="D83" s="312"/>
      <c r="E83" s="312"/>
      <c r="F83" s="312"/>
      <c r="G83" s="312"/>
      <c r="H83" s="312"/>
      <c r="I83" s="161"/>
      <c r="J83" s="313" t="e">
        <f>#REF!</f>
        <v>#REF!</v>
      </c>
      <c r="K83" s="313"/>
      <c r="L83" s="313"/>
      <c r="M83" s="313"/>
      <c r="N83" s="313"/>
      <c r="O83" s="313"/>
      <c r="P83" s="313"/>
      <c r="Q83" s="313"/>
    </row>
    <row r="84" spans="1:17" x14ac:dyDescent="0.25">
      <c r="A84" s="162"/>
      <c r="B84" s="162"/>
      <c r="C84" s="162"/>
      <c r="D84" s="162"/>
      <c r="E84" s="162"/>
      <c r="F84" s="162"/>
      <c r="G84" s="162"/>
      <c r="H84" s="162"/>
      <c r="I84" s="161"/>
      <c r="J84" s="163"/>
      <c r="K84" s="163"/>
      <c r="L84" s="163"/>
      <c r="M84" s="163"/>
      <c r="N84" s="163"/>
      <c r="O84" s="163"/>
      <c r="P84" s="163"/>
      <c r="Q84" s="163"/>
    </row>
    <row r="85" spans="1:17" x14ac:dyDescent="0.25">
      <c r="A85" s="316" t="s">
        <v>278</v>
      </c>
      <c r="B85" s="317"/>
      <c r="C85" s="317"/>
      <c r="D85" s="317"/>
      <c r="E85" s="318"/>
      <c r="F85" s="162"/>
      <c r="G85" s="162"/>
      <c r="H85" s="162"/>
      <c r="I85" s="161"/>
      <c r="J85" s="164" t="s">
        <v>278</v>
      </c>
      <c r="K85" s="165"/>
      <c r="L85" s="165"/>
      <c r="M85" s="165"/>
      <c r="N85" s="165"/>
      <c r="O85" s="163"/>
      <c r="P85" s="163"/>
      <c r="Q85" s="163"/>
    </row>
    <row r="86" spans="1:17" x14ac:dyDescent="0.25">
      <c r="G86" s="307" t="s">
        <v>253</v>
      </c>
      <c r="H86" s="307"/>
      <c r="I86" s="161"/>
      <c r="J86" s="161"/>
      <c r="K86" s="161"/>
      <c r="L86" s="161"/>
      <c r="M86" s="161"/>
      <c r="N86" s="161"/>
      <c r="O86" s="161"/>
      <c r="P86" s="307" t="s">
        <v>253</v>
      </c>
      <c r="Q86" s="307"/>
    </row>
    <row r="87" spans="1:17" x14ac:dyDescent="0.25">
      <c r="A87" s="166" t="s">
        <v>265</v>
      </c>
      <c r="B87" s="166"/>
      <c r="C87" s="166">
        <f>'BP Projet 3'!B30</f>
        <v>0</v>
      </c>
      <c r="D87" s="319" t="s">
        <v>279</v>
      </c>
      <c r="E87" s="319"/>
      <c r="F87" s="162"/>
      <c r="G87" s="162"/>
      <c r="I87" s="161"/>
      <c r="J87" s="167" t="s">
        <v>265</v>
      </c>
      <c r="K87" s="167"/>
      <c r="L87" s="167">
        <f>'BR Projet 3'!E30</f>
        <v>0</v>
      </c>
      <c r="M87" s="320" t="s">
        <v>280</v>
      </c>
      <c r="N87" s="320"/>
      <c r="O87" s="163"/>
      <c r="P87" s="165"/>
      <c r="Q87" s="167"/>
    </row>
    <row r="88" spans="1:17" x14ac:dyDescent="0.25">
      <c r="A88" s="166" t="s">
        <v>268</v>
      </c>
      <c r="B88" s="166"/>
      <c r="C88" s="166">
        <f>'BP Projet 3'!E30</f>
        <v>0</v>
      </c>
      <c r="D88" s="162"/>
      <c r="E88" s="162"/>
      <c r="F88" s="162"/>
      <c r="G88" s="168" t="s">
        <v>281</v>
      </c>
      <c r="H88" s="148">
        <f>RECAP!D103</f>
        <v>0</v>
      </c>
      <c r="I88" s="161"/>
      <c r="J88" s="167" t="s">
        <v>268</v>
      </c>
      <c r="K88" s="167"/>
      <c r="L88" s="167">
        <f>'BR Projet 3'!B30</f>
        <v>0</v>
      </c>
      <c r="M88" s="165"/>
      <c r="N88" s="165"/>
      <c r="O88" s="163"/>
      <c r="P88" s="164" t="s">
        <v>281</v>
      </c>
      <c r="Q88" s="169" t="e">
        <f>RECAP!M103</f>
        <v>#REF!</v>
      </c>
    </row>
    <row r="89" spans="1:17" x14ac:dyDescent="0.25">
      <c r="A89" s="166"/>
      <c r="B89" s="166"/>
      <c r="C89" s="166"/>
      <c r="D89" s="170" t="e">
        <f>(RECAP!C88-RECAP!C91)/RECAP!C87*100</f>
        <v>#DIV/0!</v>
      </c>
      <c r="E89" s="171" t="s">
        <v>270</v>
      </c>
      <c r="F89" s="162"/>
      <c r="G89" s="168" t="s">
        <v>282</v>
      </c>
      <c r="H89" s="158" t="e">
        <f>IF(AND(RECAP!D89&lt;50,RECAP!C92="NON"),"0",IF(AND(RECAP!D89&lt;50,RECAP!C92="OUI"),"1",IF(AND(RECAP!D89&gt;50,RECAP!C92="NON"),"2",IF(AND(RECAP!D89&gt;51,RECAP!D89&lt;=70,RECAP!C92="OUI"),"3",IF(AND(RECAP!D89&gt;70,RECAP!C92="OUI"),"4")))))</f>
        <v>#DIV/0!</v>
      </c>
      <c r="I89" s="161"/>
      <c r="J89" s="167" t="s">
        <v>269</v>
      </c>
      <c r="K89" s="167"/>
      <c r="L89" s="172" t="str">
        <f>'BR Projet 3'!E31</f>
        <v>0</v>
      </c>
      <c r="M89" s="173" t="e">
        <f>(RECAP!L88-RECAP!L91)/RECAP!L87*100</f>
        <v>#DIV/0!</v>
      </c>
      <c r="N89" s="174" t="s">
        <v>270</v>
      </c>
      <c r="O89" s="163"/>
      <c r="P89" s="164" t="s">
        <v>282</v>
      </c>
      <c r="Q89" s="175" t="e">
        <f>IF(AND(RECAP!M89&lt;50,RECAP!L92="NON"),"0",IF(AND(RECAP!M89&lt;50,RECAP!L92="OUI"),"1",IF(AND(RECAP!M89&gt;50,RECAP!L92="NON"),"2",IF(AND(RECAP!M89&gt;51,RECAP!M89&lt;=70,RECAP!L92="OUI"),"3",IF(AND(RECAP!M89&gt;70,RECAP!L92="OUI"),"4")))))</f>
        <v>#DIV/0!</v>
      </c>
    </row>
    <row r="90" spans="1:17" x14ac:dyDescent="0.25">
      <c r="A90" s="166"/>
      <c r="B90" s="166"/>
      <c r="C90" s="166"/>
      <c r="D90" s="162"/>
      <c r="E90" s="162"/>
      <c r="F90" s="162"/>
      <c r="G90" s="168" t="s">
        <v>275</v>
      </c>
      <c r="H90" s="158" t="str">
        <f>IF(RECAP!C95=0,"0",IF(AND(RECAP!C95&gt;=1,RECAP!C95&lt;=50),"1",IF(AND(RECAP!C95&gt;=50,RECAP!C95&lt;=100),"2",IF(AND(RECAP!C95&gt;=101,RECAP!C95&lt;=150),"3",IF(RECAP!C95&gt;=151,"4")))))</f>
        <v>0</v>
      </c>
      <c r="I90" s="161"/>
      <c r="J90" s="167" t="s">
        <v>271</v>
      </c>
      <c r="K90" s="167"/>
      <c r="L90" s="172" t="str">
        <f>'BR Projet 3'!B31</f>
        <v>0</v>
      </c>
      <c r="M90" s="165"/>
      <c r="N90" s="165"/>
      <c r="O90" s="163"/>
      <c r="P90" s="164" t="s">
        <v>275</v>
      </c>
      <c r="Q90" s="175" t="str">
        <f>IF(RECAP!L94=0,"0",IF(AND(RECAP!L94&gt;=1,RECAP!L94&lt;=50),"1",IF(AND(RECAP!L94&gt;=50,RECAP!L94&lt;=100),"2",IF(AND(RECAP!L94&gt;=101,RECAP!L94&lt;=150),"3",IF(RECAP!L95&gt;=151,"4")))))</f>
        <v>0</v>
      </c>
    </row>
    <row r="91" spans="1:17" x14ac:dyDescent="0.25">
      <c r="A91" s="166" t="s">
        <v>272</v>
      </c>
      <c r="B91" s="166"/>
      <c r="C91" s="166">
        <f>'BP Projet 3'!E17</f>
        <v>0</v>
      </c>
      <c r="D91" s="162"/>
      <c r="E91" s="162"/>
      <c r="F91" s="162"/>
      <c r="G91" s="168" t="s">
        <v>283</v>
      </c>
      <c r="H91" s="148" t="str">
        <f>IF(RECAP!C108=0,"0",IF(RECAP!C108=1,"2",IF(RECAP!C108=2,"4")))</f>
        <v>0</v>
      </c>
      <c r="I91" s="161"/>
      <c r="J91" s="167" t="s">
        <v>272</v>
      </c>
      <c r="K91" s="167"/>
      <c r="L91" s="167">
        <f>'BR Projet 3'!E17</f>
        <v>0</v>
      </c>
      <c r="M91" s="165"/>
      <c r="N91" s="165"/>
      <c r="O91" s="163"/>
      <c r="P91" s="164" t="s">
        <v>283</v>
      </c>
      <c r="Q91" s="169" t="e">
        <f>IF(RECAP!L108=0,"0",IF(RECAP!L108=1,"2",IF(RECAP!L108=2,"4")))</f>
        <v>#REF!</v>
      </c>
    </row>
    <row r="92" spans="1:17" x14ac:dyDescent="0.25">
      <c r="A92" s="168" t="s">
        <v>273</v>
      </c>
      <c r="B92" s="168"/>
      <c r="C92" s="171" t="str">
        <f>IF('BP Projet 3'!E7&gt;'BP Projet 3'!E17,"OUI","NON")</f>
        <v>NON</v>
      </c>
      <c r="D92" s="162"/>
      <c r="E92" s="162"/>
      <c r="F92" s="162"/>
      <c r="G92" s="176"/>
      <c r="H92" s="158"/>
      <c r="I92" s="161"/>
      <c r="J92" s="164" t="s">
        <v>273</v>
      </c>
      <c r="K92" s="164"/>
      <c r="L92" s="174" t="str">
        <f>IF('BR Projet 3'!E7&gt;'BR Projet 3'!E17,"OUI","NON")</f>
        <v>NON</v>
      </c>
      <c r="M92" s="163"/>
      <c r="N92" s="163"/>
      <c r="O92" s="163"/>
      <c r="P92" s="177"/>
      <c r="Q92" s="178"/>
    </row>
    <row r="93" spans="1:17" x14ac:dyDescent="0.25">
      <c r="D93" s="162"/>
      <c r="E93" s="162"/>
      <c r="F93" s="162"/>
      <c r="G93" s="162"/>
      <c r="I93" s="161"/>
      <c r="J93" s="161"/>
      <c r="K93" s="161"/>
      <c r="L93" s="161"/>
      <c r="M93" s="163"/>
      <c r="N93" s="163"/>
      <c r="O93" s="163"/>
      <c r="P93" s="163"/>
      <c r="Q93" s="161"/>
    </row>
    <row r="94" spans="1:17" x14ac:dyDescent="0.25">
      <c r="D94" s="162"/>
      <c r="E94" s="162"/>
      <c r="F94" s="162"/>
      <c r="G94" s="162"/>
      <c r="I94" s="161"/>
      <c r="J94" s="161"/>
      <c r="K94" s="161"/>
      <c r="L94" s="161"/>
      <c r="M94" s="163"/>
      <c r="N94" s="163"/>
      <c r="O94" s="163"/>
      <c r="P94" s="163"/>
      <c r="Q94" s="161"/>
    </row>
    <row r="95" spans="1:17" x14ac:dyDescent="0.25">
      <c r="A95" s="168" t="s">
        <v>275</v>
      </c>
      <c r="B95" s="179"/>
      <c r="C95" s="180">
        <f>'Projet 3'!E25</f>
        <v>0</v>
      </c>
      <c r="D95" s="162"/>
      <c r="E95" s="162"/>
      <c r="F95" s="162"/>
      <c r="G95" s="162"/>
      <c r="I95" s="161"/>
      <c r="J95" s="164" t="s">
        <v>275</v>
      </c>
      <c r="K95" s="165"/>
      <c r="L95" s="181" t="e">
        <f>#REF!</f>
        <v>#REF!</v>
      </c>
      <c r="M95" s="163"/>
      <c r="N95" s="163"/>
      <c r="O95" s="163"/>
      <c r="P95" s="163"/>
      <c r="Q95" s="161"/>
    </row>
    <row r="96" spans="1:17" x14ac:dyDescent="0.25">
      <c r="I96" s="161"/>
      <c r="J96" s="161"/>
      <c r="K96" s="161"/>
      <c r="L96" s="161"/>
      <c r="M96" s="161"/>
      <c r="N96" s="161"/>
      <c r="O96" s="161"/>
      <c r="P96" s="161"/>
      <c r="Q96" s="161"/>
    </row>
    <row r="97" spans="1:17" x14ac:dyDescent="0.25">
      <c r="A97" s="168" t="s">
        <v>285</v>
      </c>
      <c r="B97" s="179"/>
      <c r="C97" s="179"/>
      <c r="D97" s="166"/>
      <c r="I97" s="161"/>
      <c r="J97" s="164" t="s">
        <v>285</v>
      </c>
      <c r="K97" s="165"/>
      <c r="L97" s="165"/>
      <c r="M97" s="167"/>
      <c r="N97" s="161"/>
      <c r="O97" s="161"/>
      <c r="P97" s="161"/>
      <c r="Q97" s="161"/>
    </row>
    <row r="98" spans="1:17" x14ac:dyDescent="0.25">
      <c r="A98" s="321" t="s">
        <v>286</v>
      </c>
      <c r="B98" s="322"/>
      <c r="C98" s="323"/>
      <c r="D98" s="166" t="str">
        <f>IF('Projet 3'!A27="OUI","1","0")</f>
        <v>0</v>
      </c>
      <c r="I98" s="161"/>
      <c r="J98" s="182" t="s">
        <v>286</v>
      </c>
      <c r="K98" s="182"/>
      <c r="L98" s="167"/>
      <c r="M98" s="167" t="e">
        <f>IF(#REF!="OUI","1","0")</f>
        <v>#REF!</v>
      </c>
      <c r="N98" s="161"/>
      <c r="O98" s="161"/>
      <c r="P98" s="161"/>
      <c r="Q98" s="161"/>
    </row>
    <row r="99" spans="1:17" ht="13.35" customHeight="1" x14ac:dyDescent="0.25">
      <c r="A99" s="314" t="s">
        <v>210</v>
      </c>
      <c r="B99" s="314"/>
      <c r="C99" s="314"/>
      <c r="D99" s="166" t="str">
        <f>IF('Projet 3'!A28="OUI","1","0")</f>
        <v>0</v>
      </c>
      <c r="I99" s="161"/>
      <c r="J99" s="315" t="s">
        <v>210</v>
      </c>
      <c r="K99" s="315"/>
      <c r="L99" s="315"/>
      <c r="M99" s="167" t="e">
        <f>IF(#REF!="OUI","1","0")</f>
        <v>#REF!</v>
      </c>
      <c r="N99" s="161"/>
      <c r="O99" s="161"/>
      <c r="P99" s="161"/>
      <c r="Q99" s="161"/>
    </row>
    <row r="100" spans="1:17" ht="13.35" customHeight="1" x14ac:dyDescent="0.25">
      <c r="A100" s="314" t="s">
        <v>211</v>
      </c>
      <c r="B100" s="314"/>
      <c r="C100" s="314"/>
      <c r="D100" s="166" t="str">
        <f>IF('Projet 3'!A29="OUI","1","0")</f>
        <v>0</v>
      </c>
      <c r="I100" s="161"/>
      <c r="J100" s="315" t="s">
        <v>211</v>
      </c>
      <c r="K100" s="315"/>
      <c r="L100" s="315"/>
      <c r="M100" s="167" t="e">
        <f>IF(#REF!="OUI","1","0")</f>
        <v>#REF!</v>
      </c>
      <c r="N100" s="161"/>
      <c r="O100" s="161"/>
      <c r="P100" s="161"/>
      <c r="Q100" s="161"/>
    </row>
    <row r="101" spans="1:17" ht="13.35" customHeight="1" x14ac:dyDescent="0.25">
      <c r="A101" s="314" t="s">
        <v>212</v>
      </c>
      <c r="B101" s="314"/>
      <c r="C101" s="314"/>
      <c r="D101" s="166" t="str">
        <f>IF('Projet 3'!A30="OUI","1","0")</f>
        <v>0</v>
      </c>
      <c r="I101" s="161"/>
      <c r="J101" s="315" t="s">
        <v>212</v>
      </c>
      <c r="K101" s="315"/>
      <c r="L101" s="315"/>
      <c r="M101" s="167" t="e">
        <f>IF(#REF!="OUI","1","0")</f>
        <v>#REF!</v>
      </c>
      <c r="N101" s="161"/>
      <c r="O101" s="161"/>
      <c r="P101" s="161"/>
      <c r="Q101" s="161"/>
    </row>
    <row r="102" spans="1:17" x14ac:dyDescent="0.25">
      <c r="A102" s="324" t="s">
        <v>287</v>
      </c>
      <c r="B102" s="325"/>
      <c r="C102" s="326"/>
      <c r="D102" s="166" t="str">
        <f>IF('Projet 3'!A17&lt;&gt;"","1","0")</f>
        <v>0</v>
      </c>
      <c r="I102" s="161"/>
      <c r="J102" s="167" t="s">
        <v>287</v>
      </c>
      <c r="K102" s="167"/>
      <c r="L102" s="167"/>
      <c r="M102" s="167" t="e">
        <f>IF(#REF!&lt;&gt;"","1","0")</f>
        <v>#REF!</v>
      </c>
      <c r="N102" s="161"/>
      <c r="O102" s="161"/>
      <c r="P102" s="161"/>
      <c r="Q102" s="161"/>
    </row>
    <row r="103" spans="1:17" x14ac:dyDescent="0.25">
      <c r="C103" s="183" t="s">
        <v>289</v>
      </c>
      <c r="D103" s="180">
        <f>RECAP!D98+RECAP!D99+RECAP!D100+RECAP!D101+RECAP!D102</f>
        <v>0</v>
      </c>
      <c r="I103" s="161"/>
      <c r="J103" s="167"/>
      <c r="K103" s="167"/>
      <c r="L103" s="184" t="s">
        <v>289</v>
      </c>
      <c r="M103" s="181" t="e">
        <f>RECAP!M98+RECAP!M99+RECAP!M100+RECAP!M101+RECAP!M102</f>
        <v>#REF!</v>
      </c>
      <c r="N103" s="161"/>
      <c r="O103" s="161"/>
      <c r="P103" s="161"/>
      <c r="Q103" s="161"/>
    </row>
    <row r="104" spans="1:17" x14ac:dyDescent="0.25">
      <c r="I104" s="161"/>
      <c r="J104" s="161"/>
      <c r="K104" s="161"/>
      <c r="L104" s="161"/>
      <c r="M104" s="161"/>
      <c r="N104" s="161"/>
      <c r="O104" s="161"/>
      <c r="P104" s="161"/>
      <c r="Q104" s="161"/>
    </row>
    <row r="105" spans="1:17" x14ac:dyDescent="0.25">
      <c r="A105" s="168" t="s">
        <v>290</v>
      </c>
      <c r="B105" s="166"/>
      <c r="C105" s="166"/>
      <c r="I105" s="161"/>
      <c r="J105" s="164" t="s">
        <v>290</v>
      </c>
      <c r="K105" s="167"/>
      <c r="L105" s="167"/>
      <c r="M105" s="161"/>
      <c r="N105" s="161"/>
      <c r="O105" s="161"/>
      <c r="P105" s="161"/>
      <c r="Q105" s="161"/>
    </row>
    <row r="106" spans="1:17" x14ac:dyDescent="0.25">
      <c r="B106" s="166" t="s">
        <v>291</v>
      </c>
      <c r="C106" s="166" t="str">
        <f>IF('Projet 3'!A36="OUI","1","0")</f>
        <v>0</v>
      </c>
      <c r="I106" s="161"/>
      <c r="J106" s="167"/>
      <c r="K106" s="167" t="s">
        <v>291</v>
      </c>
      <c r="L106" s="167" t="e">
        <f>IF(#REF!="OUI","1","0")</f>
        <v>#REF!</v>
      </c>
      <c r="M106" s="161"/>
      <c r="N106" s="161"/>
      <c r="O106" s="161"/>
      <c r="P106" s="161"/>
      <c r="Q106" s="161"/>
    </row>
    <row r="107" spans="1:17" x14ac:dyDescent="0.25">
      <c r="B107" s="166" t="s">
        <v>292</v>
      </c>
      <c r="C107" s="166" t="str">
        <f>IF('Projet 3'!A33="OUI","1","0")</f>
        <v>0</v>
      </c>
      <c r="I107" s="161"/>
      <c r="J107" s="167"/>
      <c r="K107" s="167" t="s">
        <v>292</v>
      </c>
      <c r="L107" s="167" t="e">
        <f>IF(#REF!="OUI","1","0")</f>
        <v>#REF!</v>
      </c>
      <c r="M107" s="161"/>
      <c r="N107" s="161"/>
      <c r="O107" s="161"/>
      <c r="P107" s="161"/>
      <c r="Q107" s="161"/>
    </row>
    <row r="108" spans="1:17" x14ac:dyDescent="0.25">
      <c r="B108" s="183" t="s">
        <v>289</v>
      </c>
      <c r="C108" s="180">
        <f>C106+C107</f>
        <v>0</v>
      </c>
      <c r="I108" s="161"/>
      <c r="J108" s="167"/>
      <c r="K108" s="184" t="s">
        <v>289</v>
      </c>
      <c r="L108" s="181" t="e">
        <f>SUM(RECAP!L106:L107)</f>
        <v>#REF!</v>
      </c>
      <c r="M108" s="161"/>
      <c r="N108" s="161"/>
      <c r="O108" s="161"/>
      <c r="P108" s="161"/>
      <c r="Q108" s="161"/>
    </row>
  </sheetData>
  <mergeCells count="61">
    <mergeCell ref="A100:C100"/>
    <mergeCell ref="J100:L100"/>
    <mergeCell ref="A101:C101"/>
    <mergeCell ref="J101:L101"/>
    <mergeCell ref="A102:C102"/>
    <mergeCell ref="A99:C99"/>
    <mergeCell ref="J99:L99"/>
    <mergeCell ref="A73:C73"/>
    <mergeCell ref="A82:H82"/>
    <mergeCell ref="J82:Q82"/>
    <mergeCell ref="A83:H83"/>
    <mergeCell ref="J83:Q83"/>
    <mergeCell ref="A85:E85"/>
    <mergeCell ref="G86:H86"/>
    <mergeCell ref="P86:Q86"/>
    <mergeCell ref="D87:E87"/>
    <mergeCell ref="M87:N87"/>
    <mergeCell ref="A98:C98"/>
    <mergeCell ref="A70:C70"/>
    <mergeCell ref="J70:L70"/>
    <mergeCell ref="A71:C71"/>
    <mergeCell ref="J71:L71"/>
    <mergeCell ref="A72:C72"/>
    <mergeCell ref="J72:L72"/>
    <mergeCell ref="A69:C69"/>
    <mergeCell ref="A43:C43"/>
    <mergeCell ref="J43:L43"/>
    <mergeCell ref="A53:H53"/>
    <mergeCell ref="J53:Q53"/>
    <mergeCell ref="A54:H54"/>
    <mergeCell ref="J54:Q54"/>
    <mergeCell ref="A56:E56"/>
    <mergeCell ref="G57:H57"/>
    <mergeCell ref="P57:Q57"/>
    <mergeCell ref="D58:E58"/>
    <mergeCell ref="M58:N58"/>
    <mergeCell ref="A42:C42"/>
    <mergeCell ref="J42:L42"/>
    <mergeCell ref="A26:E26"/>
    <mergeCell ref="G27:H27"/>
    <mergeCell ref="P27:Q27"/>
    <mergeCell ref="D28:E28"/>
    <mergeCell ref="M28:N28"/>
    <mergeCell ref="E35:F35"/>
    <mergeCell ref="A39:C39"/>
    <mergeCell ref="A40:C40"/>
    <mergeCell ref="J40:L40"/>
    <mergeCell ref="A41:C41"/>
    <mergeCell ref="J41:L41"/>
    <mergeCell ref="A8:B8"/>
    <mergeCell ref="D12:E12"/>
    <mergeCell ref="A23:H23"/>
    <mergeCell ref="J23:Q23"/>
    <mergeCell ref="A24:H24"/>
    <mergeCell ref="J24:Q24"/>
    <mergeCell ref="A7:B7"/>
    <mergeCell ref="A1:Q1"/>
    <mergeCell ref="A3:H3"/>
    <mergeCell ref="R5:V5"/>
    <mergeCell ref="A6:B6"/>
    <mergeCell ref="G6:H6"/>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000B"/>
    <pageSetUpPr fitToPage="1"/>
  </sheetPr>
  <dimension ref="A1:AMK72"/>
  <sheetViews>
    <sheetView topLeftCell="A23" zoomScale="110" zoomScaleNormal="110" workbookViewId="0">
      <selection activeCell="C33" sqref="C33"/>
    </sheetView>
  </sheetViews>
  <sheetFormatPr baseColWidth="10" defaultColWidth="9.109375" defaultRowHeight="13.2" x14ac:dyDescent="0.25"/>
  <cols>
    <col min="1" max="1" width="26.6640625" style="24" customWidth="1"/>
    <col min="2" max="2" width="28" style="24" customWidth="1"/>
    <col min="3" max="4" width="23.44140625" style="24" customWidth="1"/>
    <col min="5" max="1025" width="11.5546875" style="24"/>
  </cols>
  <sheetData>
    <row r="1" spans="1:5" ht="29.85" customHeight="1" x14ac:dyDescent="0.25">
      <c r="A1" s="221" t="s">
        <v>36</v>
      </c>
      <c r="B1" s="221"/>
      <c r="C1" s="221"/>
      <c r="D1" s="221"/>
    </row>
    <row r="2" spans="1:5" ht="31.35" customHeight="1" x14ac:dyDescent="0.25">
      <c r="A2" s="233" t="s">
        <v>37</v>
      </c>
      <c r="B2" s="233"/>
      <c r="C2" s="233"/>
      <c r="D2" s="233"/>
    </row>
    <row r="3" spans="1:5" ht="10.65" customHeight="1" x14ac:dyDescent="0.25">
      <c r="A3" s="234" t="s">
        <v>38</v>
      </c>
      <c r="B3" s="234"/>
      <c r="C3" s="234"/>
      <c r="D3" s="234"/>
    </row>
    <row r="4" spans="1:5" ht="12.15" customHeight="1" x14ac:dyDescent="0.25">
      <c r="A4" s="25"/>
      <c r="B4" s="227"/>
      <c r="C4" s="227"/>
      <c r="D4" s="26"/>
    </row>
    <row r="5" spans="1:5" ht="24" customHeight="1" x14ac:dyDescent="0.25">
      <c r="A5" s="27" t="s">
        <v>39</v>
      </c>
      <c r="B5" s="223"/>
      <c r="C5" s="223"/>
      <c r="D5" s="223"/>
    </row>
    <row r="6" spans="1:5" ht="26.4" customHeight="1" x14ac:dyDescent="0.25">
      <c r="A6" s="26" t="s">
        <v>40</v>
      </c>
      <c r="B6" s="223"/>
      <c r="C6" s="223"/>
      <c r="D6" s="223"/>
    </row>
    <row r="7" spans="1:5" ht="25.2" customHeight="1" x14ac:dyDescent="0.25">
      <c r="A7" s="230" t="s">
        <v>41</v>
      </c>
      <c r="B7" s="230"/>
      <c r="C7" s="230"/>
    </row>
    <row r="8" spans="1:5" ht="25.2" customHeight="1" x14ac:dyDescent="0.25">
      <c r="A8" s="231" t="s">
        <v>42</v>
      </c>
      <c r="B8" s="231"/>
      <c r="C8" s="231"/>
      <c r="D8" s="231"/>
    </row>
    <row r="9" spans="1:5" ht="25.2" customHeight="1" x14ac:dyDescent="0.25">
      <c r="A9" s="232" t="s">
        <v>43</v>
      </c>
      <c r="B9" s="232"/>
      <c r="C9" s="232"/>
      <c r="D9" s="232"/>
    </row>
    <row r="10" spans="1:5" ht="25.2" customHeight="1" x14ac:dyDescent="0.25">
      <c r="A10" s="28" t="s">
        <v>44</v>
      </c>
      <c r="B10" s="26"/>
      <c r="C10" s="26"/>
    </row>
    <row r="11" spans="1:5" ht="25.2" customHeight="1" x14ac:dyDescent="0.25">
      <c r="A11" s="28" t="s">
        <v>45</v>
      </c>
      <c r="B11" s="26"/>
      <c r="C11" s="26"/>
    </row>
    <row r="12" spans="1:5" ht="25.2" customHeight="1" x14ac:dyDescent="0.25">
      <c r="A12" s="28" t="s">
        <v>46</v>
      </c>
      <c r="B12" s="223"/>
      <c r="C12" s="223"/>
    </row>
    <row r="13" spans="1:5" ht="25.2" customHeight="1" x14ac:dyDescent="0.25">
      <c r="A13" s="28" t="s">
        <v>47</v>
      </c>
      <c r="B13" s="223"/>
      <c r="C13" s="223"/>
    </row>
    <row r="14" spans="1:5" ht="25.2" customHeight="1" x14ac:dyDescent="0.25">
      <c r="A14" s="29"/>
      <c r="B14" s="224"/>
      <c r="C14" s="224"/>
      <c r="D14" s="30"/>
    </row>
    <row r="15" spans="1:5" s="35" customFormat="1" ht="25.2" customHeight="1" x14ac:dyDescent="0.25">
      <c r="A15" s="31" t="s">
        <v>48</v>
      </c>
      <c r="B15" s="32" t="s">
        <v>49</v>
      </c>
      <c r="C15" s="32" t="s">
        <v>50</v>
      </c>
      <c r="D15" s="33" t="s">
        <v>51</v>
      </c>
      <c r="E15" s="34"/>
    </row>
    <row r="16" spans="1:5" ht="25.2" customHeight="1" x14ac:dyDescent="0.25">
      <c r="A16" s="36"/>
      <c r="B16" s="36"/>
      <c r="C16" s="36"/>
      <c r="D16" s="36"/>
      <c r="E16" s="37"/>
    </row>
    <row r="17" spans="1:4" ht="8.85" customHeight="1" x14ac:dyDescent="0.25">
      <c r="A17" s="38"/>
      <c r="B17" s="225"/>
      <c r="C17" s="225"/>
      <c r="D17" s="39"/>
    </row>
    <row r="18" spans="1:4" ht="23.7" customHeight="1" x14ac:dyDescent="0.25">
      <c r="A18" s="40" t="s">
        <v>52</v>
      </c>
      <c r="B18" s="41"/>
      <c r="C18" s="40" t="s">
        <v>53</v>
      </c>
      <c r="D18" s="226"/>
    </row>
    <row r="19" spans="1:4" ht="23.7" customHeight="1" x14ac:dyDescent="0.25">
      <c r="A19" s="26"/>
      <c r="B19" s="227"/>
      <c r="C19" s="227"/>
      <c r="D19" s="226"/>
    </row>
    <row r="20" spans="1:4" ht="12.15" customHeight="1" x14ac:dyDescent="0.25">
      <c r="A20" s="26"/>
      <c r="B20" s="26"/>
      <c r="C20" s="26"/>
    </row>
    <row r="21" spans="1:4" ht="29.85" customHeight="1" x14ac:dyDescent="0.25">
      <c r="A21" s="221" t="s">
        <v>54</v>
      </c>
      <c r="B21" s="221"/>
      <c r="C21" s="221"/>
      <c r="D21" s="221"/>
    </row>
    <row r="22" spans="1:4" ht="16.350000000000001" customHeight="1" x14ac:dyDescent="0.25">
      <c r="A22" s="42"/>
      <c r="B22" s="26"/>
      <c r="C22" s="26"/>
    </row>
    <row r="23" spans="1:4" ht="32.700000000000003" customHeight="1" x14ac:dyDescent="0.25">
      <c r="A23" s="185" t="s">
        <v>55</v>
      </c>
      <c r="B23" s="42"/>
      <c r="C23" s="42"/>
      <c r="D23" s="82"/>
    </row>
    <row r="24" spans="1:4" ht="32.700000000000003" customHeight="1" x14ac:dyDescent="0.25">
      <c r="A24" s="186" t="s">
        <v>56</v>
      </c>
      <c r="B24" s="42"/>
      <c r="C24" s="42"/>
      <c r="D24" s="82"/>
    </row>
    <row r="25" spans="1:4" ht="32.700000000000003" customHeight="1" x14ac:dyDescent="0.25">
      <c r="A25" s="186" t="s">
        <v>57</v>
      </c>
      <c r="B25" s="42"/>
      <c r="C25" s="42"/>
      <c r="D25" s="187"/>
    </row>
    <row r="26" spans="1:4" ht="32.700000000000003" customHeight="1" x14ac:dyDescent="0.25">
      <c r="A26" s="188" t="s">
        <v>58</v>
      </c>
      <c r="B26" s="189"/>
      <c r="C26" s="190"/>
      <c r="D26" s="191"/>
    </row>
    <row r="27" spans="1:4" ht="32.700000000000003" customHeight="1" x14ac:dyDescent="0.25">
      <c r="A27" s="188" t="s">
        <v>59</v>
      </c>
      <c r="B27" s="189"/>
      <c r="C27" s="190"/>
      <c r="D27" s="191"/>
    </row>
    <row r="28" spans="1:4" ht="32.700000000000003" customHeight="1" x14ac:dyDescent="0.25">
      <c r="A28" s="188" t="s">
        <v>60</v>
      </c>
      <c r="B28" s="42"/>
      <c r="C28" s="228"/>
      <c r="D28" s="229"/>
    </row>
    <row r="29" spans="1:4" ht="32.700000000000003" customHeight="1" x14ac:dyDescent="0.25">
      <c r="A29" s="188" t="s">
        <v>61</v>
      </c>
      <c r="B29" s="42"/>
      <c r="C29" s="42"/>
      <c r="D29" s="82"/>
    </row>
    <row r="30" spans="1:4" ht="32.700000000000003" customHeight="1" x14ac:dyDescent="0.25">
      <c r="A30" s="222" t="s">
        <v>62</v>
      </c>
      <c r="B30" s="222"/>
      <c r="C30" s="222"/>
      <c r="D30" s="187"/>
    </row>
    <row r="31" spans="1:4" ht="26.85" customHeight="1" x14ac:dyDescent="0.25">
      <c r="A31" s="26"/>
      <c r="B31" s="26"/>
      <c r="C31" s="26"/>
    </row>
    <row r="32" spans="1:4" ht="26.85" customHeight="1" x14ac:dyDescent="0.25">
      <c r="A32" s="26"/>
      <c r="B32" s="26"/>
      <c r="C32" s="26"/>
    </row>
    <row r="33" spans="1:3" ht="26.85" customHeight="1" x14ac:dyDescent="0.25">
      <c r="A33" s="26"/>
      <c r="B33" s="26"/>
      <c r="C33" s="26"/>
    </row>
    <row r="34" spans="1:3" ht="26.85" customHeight="1" x14ac:dyDescent="0.25"/>
    <row r="35" spans="1:3" ht="26.85" customHeight="1" x14ac:dyDescent="0.25"/>
    <row r="36" spans="1:3" ht="26.85" customHeight="1" x14ac:dyDescent="0.25"/>
    <row r="37" spans="1:3" ht="26.85" customHeight="1" x14ac:dyDescent="0.25"/>
    <row r="38" spans="1:3" ht="26.85" customHeight="1" x14ac:dyDescent="0.25"/>
    <row r="39" spans="1:3" ht="26.85" customHeight="1" x14ac:dyDescent="0.25"/>
    <row r="40" spans="1:3" ht="26.85" customHeight="1" x14ac:dyDescent="0.25"/>
    <row r="41" spans="1:3" ht="26.85" customHeight="1" x14ac:dyDescent="0.25"/>
    <row r="42" spans="1:3" ht="26.85" customHeight="1" x14ac:dyDescent="0.25"/>
    <row r="43" spans="1:3" ht="26.85" customHeight="1" x14ac:dyDescent="0.25"/>
    <row r="44" spans="1:3" ht="26.85" customHeight="1" x14ac:dyDescent="0.25"/>
    <row r="45" spans="1:3" ht="26.85" customHeight="1" x14ac:dyDescent="0.25"/>
    <row r="46" spans="1:3" ht="26.85" customHeight="1" x14ac:dyDescent="0.25"/>
    <row r="47" spans="1:3" ht="26.85" customHeight="1" x14ac:dyDescent="0.25"/>
    <row r="48" spans="1:3" ht="26.85" customHeight="1" x14ac:dyDescent="0.25"/>
    <row r="49" ht="26.85" customHeight="1" x14ac:dyDescent="0.25"/>
    <row r="50" ht="26.85" customHeight="1" x14ac:dyDescent="0.25"/>
    <row r="51" ht="26.85" customHeight="1" x14ac:dyDescent="0.25"/>
    <row r="52" ht="26.85" customHeight="1" x14ac:dyDescent="0.25"/>
    <row r="53" ht="26.85" customHeight="1" x14ac:dyDescent="0.25"/>
    <row r="54" ht="26.85" customHeight="1" x14ac:dyDescent="0.25"/>
    <row r="55" ht="26.85" customHeight="1" x14ac:dyDescent="0.25"/>
    <row r="56" ht="26.85" customHeight="1" x14ac:dyDescent="0.25"/>
    <row r="57" ht="26.85" customHeight="1" x14ac:dyDescent="0.25"/>
    <row r="58" ht="26.85" customHeight="1" x14ac:dyDescent="0.25"/>
    <row r="59" ht="26.85" customHeight="1" x14ac:dyDescent="0.25"/>
    <row r="60" ht="26.85" customHeight="1" x14ac:dyDescent="0.25"/>
    <row r="61" ht="26.85" customHeight="1" x14ac:dyDescent="0.25"/>
    <row r="62" ht="26.85" customHeight="1" x14ac:dyDescent="0.25"/>
    <row r="63" ht="26.85" customHeight="1" x14ac:dyDescent="0.25"/>
    <row r="64" ht="26.85" customHeight="1" x14ac:dyDescent="0.25"/>
    <row r="65" ht="26.85" customHeight="1" x14ac:dyDescent="0.25"/>
    <row r="66" ht="26.85" customHeight="1" x14ac:dyDescent="0.25"/>
    <row r="67" ht="26.85" customHeight="1" x14ac:dyDescent="0.25"/>
    <row r="68" ht="26.85" customHeight="1" x14ac:dyDescent="0.25"/>
    <row r="69" ht="26.85" customHeight="1" x14ac:dyDescent="0.25"/>
    <row r="70" ht="26.85" customHeight="1" x14ac:dyDescent="0.25"/>
    <row r="71" ht="26.85" customHeight="1" x14ac:dyDescent="0.25"/>
    <row r="72" ht="26.85" customHeight="1" x14ac:dyDescent="0.25"/>
  </sheetData>
  <sheetProtection sheet="1" objects="1" scenarios="1"/>
  <mergeCells count="18">
    <mergeCell ref="A1:D1"/>
    <mergeCell ref="A2:D2"/>
    <mergeCell ref="A3:D3"/>
    <mergeCell ref="B4:C4"/>
    <mergeCell ref="B5:D5"/>
    <mergeCell ref="B6:D6"/>
    <mergeCell ref="A7:C7"/>
    <mergeCell ref="A8:D8"/>
    <mergeCell ref="A9:D9"/>
    <mergeCell ref="B12:C12"/>
    <mergeCell ref="A21:D21"/>
    <mergeCell ref="A30:C30"/>
    <mergeCell ref="B13:C13"/>
    <mergeCell ref="B14:C14"/>
    <mergeCell ref="B17:C17"/>
    <mergeCell ref="D18:D19"/>
    <mergeCell ref="B19:C19"/>
    <mergeCell ref="C28:D28"/>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CC"/>
    <pageSetUpPr fitToPage="1"/>
  </sheetPr>
  <dimension ref="A1:AMK71"/>
  <sheetViews>
    <sheetView zoomScale="110" zoomScaleNormal="110" workbookViewId="0">
      <selection activeCell="B28" sqref="B28:C28"/>
    </sheetView>
  </sheetViews>
  <sheetFormatPr baseColWidth="10" defaultColWidth="9.109375" defaultRowHeight="13.2" x14ac:dyDescent="0.25"/>
  <cols>
    <col min="1" max="1" width="24.109375" style="43" customWidth="1"/>
    <col min="2" max="3" width="35.6640625" style="43" customWidth="1"/>
    <col min="4" max="1025" width="11.5546875" style="43"/>
  </cols>
  <sheetData>
    <row r="1" spans="1:7" ht="49.65" customHeight="1" x14ac:dyDescent="0.25">
      <c r="A1" s="44" t="s">
        <v>63</v>
      </c>
      <c r="B1" s="238" t="s">
        <v>64</v>
      </c>
      <c r="C1" s="238"/>
      <c r="D1" s="45"/>
      <c r="E1" s="45"/>
      <c r="F1" s="45"/>
      <c r="G1" s="45"/>
    </row>
    <row r="2" spans="1:7" ht="31.35" customHeight="1" x14ac:dyDescent="0.25">
      <c r="A2" s="239" t="s">
        <v>65</v>
      </c>
      <c r="B2" s="239"/>
      <c r="C2" s="239"/>
      <c r="D2" s="45"/>
      <c r="E2" s="45"/>
      <c r="F2" s="45"/>
      <c r="G2" s="45"/>
    </row>
    <row r="3" spans="1:7" ht="24.6" customHeight="1" x14ac:dyDescent="0.25">
      <c r="A3" s="46" t="s">
        <v>66</v>
      </c>
      <c r="B3" s="236"/>
      <c r="C3" s="236"/>
      <c r="D3" s="45"/>
      <c r="E3" s="45"/>
      <c r="F3" s="45"/>
      <c r="G3" s="45"/>
    </row>
    <row r="4" spans="1:7" s="48" customFormat="1" ht="36.6" customHeight="1" x14ac:dyDescent="0.25">
      <c r="A4" s="240" t="s">
        <v>67</v>
      </c>
      <c r="B4" s="240"/>
      <c r="C4" s="240"/>
      <c r="D4" s="47"/>
      <c r="E4" s="47"/>
      <c r="F4" s="47"/>
      <c r="G4" s="47"/>
    </row>
    <row r="5" spans="1:7" ht="24.6" customHeight="1" x14ac:dyDescent="0.25">
      <c r="A5" s="241" t="s">
        <v>68</v>
      </c>
      <c r="B5" s="241"/>
      <c r="C5" s="49"/>
      <c r="D5" s="45"/>
      <c r="E5" s="45"/>
      <c r="F5" s="45"/>
      <c r="G5" s="45"/>
    </row>
    <row r="6" spans="1:7" s="48" customFormat="1" ht="27.6" customHeight="1" x14ac:dyDescent="0.25">
      <c r="A6" s="237" t="s">
        <v>69</v>
      </c>
      <c r="B6" s="237"/>
      <c r="C6" s="237"/>
      <c r="D6" s="47"/>
      <c r="E6" s="47"/>
      <c r="F6" s="47"/>
      <c r="G6" s="47"/>
    </row>
    <row r="7" spans="1:7" ht="31.35" customHeight="1" x14ac:dyDescent="0.25">
      <c r="A7" s="45"/>
      <c r="B7" s="45"/>
      <c r="C7" s="45"/>
      <c r="D7" s="45"/>
      <c r="E7" s="45"/>
      <c r="F7" s="45"/>
      <c r="G7" s="45"/>
    </row>
    <row r="8" spans="1:7" ht="26.85" customHeight="1" x14ac:dyDescent="0.25">
      <c r="A8" s="50" t="s">
        <v>70</v>
      </c>
      <c r="B8" s="236"/>
      <c r="C8" s="236"/>
      <c r="D8" s="45"/>
      <c r="E8" s="45"/>
      <c r="F8" s="45"/>
      <c r="G8" s="45"/>
    </row>
    <row r="9" spans="1:7" ht="26.85" customHeight="1" x14ac:dyDescent="0.25">
      <c r="A9" s="51" t="s">
        <v>71</v>
      </c>
      <c r="B9" s="236"/>
      <c r="C9" s="236"/>
      <c r="D9" s="45"/>
      <c r="E9" s="45"/>
      <c r="F9" s="45"/>
      <c r="G9" s="45"/>
    </row>
    <row r="10" spans="1:7" ht="26.85" customHeight="1" x14ac:dyDescent="0.25">
      <c r="A10" s="51" t="s">
        <v>72</v>
      </c>
      <c r="B10" s="236"/>
      <c r="C10" s="236"/>
      <c r="D10" s="45"/>
      <c r="E10" s="45"/>
      <c r="F10" s="45"/>
      <c r="G10" s="45"/>
    </row>
    <row r="11" spans="1:7" ht="26.85" customHeight="1" x14ac:dyDescent="0.25">
      <c r="A11" s="51" t="s">
        <v>73</v>
      </c>
      <c r="B11" s="236"/>
      <c r="C11" s="236"/>
      <c r="D11" s="45"/>
      <c r="E11" s="45"/>
      <c r="F11" s="45"/>
      <c r="G11" s="45"/>
    </row>
    <row r="12" spans="1:7" ht="26.85" customHeight="1" x14ac:dyDescent="0.25">
      <c r="A12" s="51" t="s">
        <v>74</v>
      </c>
      <c r="B12" s="236"/>
      <c r="C12" s="236"/>
      <c r="D12" s="45"/>
      <c r="E12" s="45"/>
      <c r="F12" s="45"/>
      <c r="G12" s="45"/>
    </row>
    <row r="13" spans="1:7" ht="26.85" customHeight="1" x14ac:dyDescent="0.25">
      <c r="A13" s="51" t="s">
        <v>75</v>
      </c>
      <c r="B13" s="236"/>
      <c r="C13" s="236"/>
      <c r="D13" s="45"/>
      <c r="E13" s="45"/>
      <c r="F13" s="45"/>
      <c r="G13" s="45"/>
    </row>
    <row r="14" spans="1:7" ht="18.600000000000001" customHeight="1" x14ac:dyDescent="0.25">
      <c r="A14" s="45"/>
      <c r="B14" s="45"/>
      <c r="C14" s="45"/>
      <c r="D14" s="45"/>
      <c r="E14" s="45"/>
      <c r="F14" s="45"/>
      <c r="G14" s="45"/>
    </row>
    <row r="15" spans="1:7" ht="26.85" customHeight="1" x14ac:dyDescent="0.25">
      <c r="A15" s="52" t="s">
        <v>76</v>
      </c>
      <c r="B15" s="235"/>
      <c r="C15" s="235"/>
      <c r="D15" s="45"/>
      <c r="E15" s="45"/>
      <c r="F15" s="45"/>
      <c r="G15" s="45"/>
    </row>
    <row r="16" spans="1:7" ht="26.85" customHeight="1" x14ac:dyDescent="0.25">
      <c r="A16" s="53" t="s">
        <v>77</v>
      </c>
      <c r="B16" s="235"/>
      <c r="C16" s="235"/>
      <c r="D16" s="45"/>
      <c r="E16" s="45"/>
      <c r="F16" s="45"/>
      <c r="G16" s="45"/>
    </row>
    <row r="17" spans="1:7" ht="26.85" customHeight="1" x14ac:dyDescent="0.25">
      <c r="A17" s="24" t="s">
        <v>78</v>
      </c>
      <c r="B17" s="235"/>
      <c r="C17" s="235"/>
      <c r="D17" s="45"/>
      <c r="E17" s="45"/>
      <c r="F17" s="45"/>
      <c r="G17" s="45"/>
    </row>
    <row r="18" spans="1:7" ht="26.85" customHeight="1" x14ac:dyDescent="0.25">
      <c r="A18" s="53" t="s">
        <v>74</v>
      </c>
      <c r="B18" s="235"/>
      <c r="C18" s="235"/>
      <c r="D18" s="45"/>
      <c r="E18" s="45"/>
      <c r="F18" s="45"/>
      <c r="G18" s="45"/>
    </row>
    <row r="19" spans="1:7" ht="18.600000000000001" customHeight="1" x14ac:dyDescent="0.25">
      <c r="A19" s="53"/>
      <c r="B19" s="45"/>
      <c r="C19" s="45"/>
      <c r="D19" s="45"/>
      <c r="E19" s="45"/>
      <c r="F19" s="45"/>
      <c r="G19" s="45"/>
    </row>
    <row r="20" spans="1:7" ht="26.85" customHeight="1" x14ac:dyDescent="0.25">
      <c r="A20" s="52" t="s">
        <v>79</v>
      </c>
      <c r="B20" s="235"/>
      <c r="C20" s="235"/>
      <c r="D20" s="45"/>
      <c r="E20" s="45"/>
      <c r="F20" s="45"/>
      <c r="G20" s="45"/>
    </row>
    <row r="21" spans="1:7" ht="26.85" customHeight="1" x14ac:dyDescent="0.25">
      <c r="A21" s="53" t="s">
        <v>77</v>
      </c>
      <c r="B21" s="235"/>
      <c r="C21" s="235"/>
      <c r="D21" s="45"/>
      <c r="E21" s="45"/>
      <c r="F21" s="45"/>
      <c r="G21" s="45"/>
    </row>
    <row r="22" spans="1:7" ht="26.85" customHeight="1" x14ac:dyDescent="0.25">
      <c r="A22" s="24" t="s">
        <v>78</v>
      </c>
      <c r="B22" s="235"/>
      <c r="C22" s="235"/>
      <c r="D22" s="45"/>
      <c r="E22" s="45"/>
      <c r="F22" s="45"/>
      <c r="G22" s="45"/>
    </row>
    <row r="23" spans="1:7" ht="26.85" customHeight="1" x14ac:dyDescent="0.25">
      <c r="A23" s="53" t="s">
        <v>74</v>
      </c>
      <c r="B23" s="235"/>
      <c r="C23" s="235"/>
      <c r="D23" s="45"/>
      <c r="E23" s="45"/>
      <c r="F23" s="45"/>
      <c r="G23" s="45"/>
    </row>
    <row r="24" spans="1:7" ht="18.600000000000001" customHeight="1" x14ac:dyDescent="0.25">
      <c r="A24" s="45"/>
      <c r="B24" s="45"/>
      <c r="C24" s="45"/>
      <c r="D24" s="45"/>
      <c r="E24" s="45"/>
      <c r="F24" s="45"/>
      <c r="G24" s="45"/>
    </row>
    <row r="25" spans="1:7" ht="26.85" customHeight="1" x14ac:dyDescent="0.25">
      <c r="A25" s="52" t="s">
        <v>80</v>
      </c>
      <c r="B25" s="235"/>
      <c r="C25" s="235"/>
      <c r="D25" s="45"/>
      <c r="E25" s="45"/>
      <c r="F25" s="45"/>
      <c r="G25" s="45"/>
    </row>
    <row r="26" spans="1:7" ht="26.85" customHeight="1" x14ac:dyDescent="0.25">
      <c r="A26" s="53" t="s">
        <v>77</v>
      </c>
      <c r="B26" s="235"/>
      <c r="C26" s="235"/>
      <c r="D26" s="45"/>
      <c r="E26" s="45"/>
      <c r="F26" s="45"/>
      <c r="G26" s="45"/>
    </row>
    <row r="27" spans="1:7" ht="26.85" customHeight="1" x14ac:dyDescent="0.25">
      <c r="A27" s="24" t="s">
        <v>78</v>
      </c>
      <c r="B27" s="235"/>
      <c r="C27" s="235"/>
      <c r="D27" s="45"/>
      <c r="E27" s="45"/>
      <c r="F27" s="45"/>
      <c r="G27" s="45"/>
    </row>
    <row r="28" spans="1:7" ht="26.85" customHeight="1" x14ac:dyDescent="0.25">
      <c r="A28" s="53" t="s">
        <v>74</v>
      </c>
      <c r="B28" s="235"/>
      <c r="C28" s="235"/>
      <c r="D28" s="45"/>
      <c r="E28" s="45"/>
      <c r="F28" s="45"/>
      <c r="G28" s="45"/>
    </row>
    <row r="29" spans="1:7" ht="26.85" customHeight="1" x14ac:dyDescent="0.25">
      <c r="A29" s="45"/>
      <c r="B29" s="45"/>
      <c r="C29" s="45"/>
      <c r="D29" s="45"/>
      <c r="E29" s="45"/>
      <c r="F29" s="45"/>
      <c r="G29" s="45"/>
    </row>
    <row r="30" spans="1:7" ht="26.85" customHeight="1" x14ac:dyDescent="0.25">
      <c r="A30" s="45"/>
      <c r="B30" s="45"/>
      <c r="C30" s="45"/>
      <c r="D30" s="45"/>
      <c r="E30" s="45"/>
      <c r="F30" s="45"/>
      <c r="G30" s="45"/>
    </row>
    <row r="31" spans="1:7" ht="26.85" customHeight="1" x14ac:dyDescent="0.25">
      <c r="A31" s="45"/>
      <c r="B31" s="45"/>
      <c r="C31" s="45"/>
      <c r="D31" s="45"/>
      <c r="E31" s="45"/>
      <c r="F31" s="45"/>
      <c r="G31" s="45"/>
    </row>
    <row r="32" spans="1:7" ht="26.85" customHeight="1" x14ac:dyDescent="0.25">
      <c r="A32" s="45"/>
      <c r="B32" s="45"/>
      <c r="C32" s="45"/>
      <c r="D32" s="45"/>
      <c r="E32" s="45"/>
      <c r="F32" s="45"/>
      <c r="G32" s="45"/>
    </row>
    <row r="33" ht="26.85" customHeight="1" x14ac:dyDescent="0.25"/>
    <row r="34" ht="26.85" customHeight="1" x14ac:dyDescent="0.25"/>
    <row r="35" ht="26.85" customHeight="1" x14ac:dyDescent="0.25"/>
    <row r="36" ht="26.85" customHeight="1" x14ac:dyDescent="0.25"/>
    <row r="37" ht="26.85" customHeight="1" x14ac:dyDescent="0.25"/>
    <row r="38" ht="26.85" customHeight="1" x14ac:dyDescent="0.25"/>
    <row r="39" ht="26.85" customHeight="1" x14ac:dyDescent="0.25"/>
    <row r="40" ht="26.85" customHeight="1" x14ac:dyDescent="0.25"/>
    <row r="41" ht="26.85" customHeight="1" x14ac:dyDescent="0.25"/>
    <row r="42" ht="26.85" customHeight="1" x14ac:dyDescent="0.25"/>
    <row r="43" ht="26.85" customHeight="1" x14ac:dyDescent="0.25"/>
    <row r="44" ht="26.85" customHeight="1" x14ac:dyDescent="0.25"/>
    <row r="45" ht="26.85" customHeight="1" x14ac:dyDescent="0.25"/>
    <row r="46" ht="26.85" customHeight="1" x14ac:dyDescent="0.25"/>
    <row r="47" ht="26.85" customHeight="1" x14ac:dyDescent="0.25"/>
    <row r="48" ht="26.85" customHeight="1" x14ac:dyDescent="0.25"/>
    <row r="49" ht="26.85" customHeight="1" x14ac:dyDescent="0.25"/>
    <row r="50" ht="26.85" customHeight="1" x14ac:dyDescent="0.25"/>
    <row r="51" ht="26.85" customHeight="1" x14ac:dyDescent="0.25"/>
    <row r="52" ht="26.85" customHeight="1" x14ac:dyDescent="0.25"/>
    <row r="53" ht="26.85" customHeight="1" x14ac:dyDescent="0.25"/>
    <row r="54" ht="26.85" customHeight="1" x14ac:dyDescent="0.25"/>
    <row r="55" ht="26.85" customHeight="1" x14ac:dyDescent="0.25"/>
    <row r="56" ht="26.85" customHeight="1" x14ac:dyDescent="0.25"/>
    <row r="57" ht="26.85" customHeight="1" x14ac:dyDescent="0.25"/>
    <row r="58" ht="26.85" customHeight="1" x14ac:dyDescent="0.25"/>
    <row r="59" ht="26.85" customHeight="1" x14ac:dyDescent="0.25"/>
    <row r="60" ht="26.85" customHeight="1" x14ac:dyDescent="0.25"/>
    <row r="61" ht="26.85" customHeight="1" x14ac:dyDescent="0.25"/>
    <row r="62" ht="26.85" customHeight="1" x14ac:dyDescent="0.25"/>
    <row r="63" ht="26.85" customHeight="1" x14ac:dyDescent="0.25"/>
    <row r="64" ht="26.85" customHeight="1" x14ac:dyDescent="0.25"/>
    <row r="65" ht="26.85" customHeight="1" x14ac:dyDescent="0.25"/>
    <row r="66" ht="26.85" customHeight="1" x14ac:dyDescent="0.25"/>
    <row r="67" ht="26.85" customHeight="1" x14ac:dyDescent="0.25"/>
    <row r="68" ht="26.85" customHeight="1" x14ac:dyDescent="0.25"/>
    <row r="69" ht="26.85" customHeight="1" x14ac:dyDescent="0.25"/>
    <row r="70" ht="26.85" customHeight="1" x14ac:dyDescent="0.25"/>
    <row r="71" ht="26.85" customHeight="1" x14ac:dyDescent="0.25"/>
  </sheetData>
  <sheetProtection sheet="1" objects="1" scenarios="1" selectLockedCells="1"/>
  <mergeCells count="24">
    <mergeCell ref="B1:C1"/>
    <mergeCell ref="A2:C2"/>
    <mergeCell ref="B3:C3"/>
    <mergeCell ref="A4:C4"/>
    <mergeCell ref="A5:B5"/>
    <mergeCell ref="A6:C6"/>
    <mergeCell ref="B8:C8"/>
    <mergeCell ref="B9:C9"/>
    <mergeCell ref="B10:C10"/>
    <mergeCell ref="B11:C11"/>
    <mergeCell ref="B12:C12"/>
    <mergeCell ref="B13:C13"/>
    <mergeCell ref="B15:C15"/>
    <mergeCell ref="B16:C16"/>
    <mergeCell ref="B17:C17"/>
    <mergeCell ref="B25:C25"/>
    <mergeCell ref="B26:C26"/>
    <mergeCell ref="B27:C27"/>
    <mergeCell ref="B28:C28"/>
    <mergeCell ref="B18:C18"/>
    <mergeCell ref="B20:C20"/>
    <mergeCell ref="B21:C21"/>
    <mergeCell ref="B22:C22"/>
    <mergeCell ref="B23:C23"/>
  </mergeCells>
  <hyperlinks>
    <hyperlink ref="A4" r:id="rId1" display="http://www.insee.fr" xr:uid="{00000000-0004-0000-0300-000000000000}"/>
  </hyperlink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CC"/>
    <pageSetUpPr fitToPage="1"/>
  </sheetPr>
  <dimension ref="A1:AMK28"/>
  <sheetViews>
    <sheetView zoomScale="110" zoomScaleNormal="110" workbookViewId="0">
      <selection activeCell="G7" sqref="G7:H7"/>
    </sheetView>
  </sheetViews>
  <sheetFormatPr baseColWidth="10" defaultColWidth="9.109375" defaultRowHeight="13.2" x14ac:dyDescent="0.25"/>
  <cols>
    <col min="1" max="10" width="9.5546875" style="54" customWidth="1"/>
    <col min="11" max="1025" width="11.5546875" style="54"/>
  </cols>
  <sheetData>
    <row r="1" spans="1:11" ht="38.700000000000003" customHeight="1" x14ac:dyDescent="0.25">
      <c r="A1" s="257" t="s">
        <v>81</v>
      </c>
      <c r="B1" s="257"/>
      <c r="C1" s="258" t="s">
        <v>82</v>
      </c>
      <c r="D1" s="258"/>
      <c r="E1" s="258"/>
      <c r="F1" s="258"/>
      <c r="G1" s="258"/>
      <c r="H1" s="258"/>
      <c r="I1" s="258"/>
      <c r="J1" s="258"/>
    </row>
    <row r="2" spans="1:11" ht="28.35" customHeight="1" x14ac:dyDescent="0.25">
      <c r="A2" s="259">
        <f>'Informations générales'!B8</f>
        <v>0</v>
      </c>
      <c r="B2" s="259"/>
      <c r="C2" s="259"/>
      <c r="D2" s="259"/>
      <c r="E2" s="259"/>
      <c r="F2" s="259"/>
      <c r="G2" s="259"/>
      <c r="H2" s="259"/>
      <c r="I2" s="259"/>
      <c r="J2" s="259"/>
    </row>
    <row r="3" spans="1:11" ht="14.85" customHeight="1" x14ac:dyDescent="0.25">
      <c r="A3" s="260" t="s">
        <v>83</v>
      </c>
      <c r="B3" s="260"/>
      <c r="C3" s="260"/>
      <c r="D3" s="260"/>
      <c r="E3" s="260"/>
      <c r="F3" s="244"/>
      <c r="G3" s="244"/>
      <c r="H3" s="244"/>
      <c r="I3" s="24"/>
      <c r="J3" s="24"/>
    </row>
    <row r="4" spans="1:11" s="58" customFormat="1" ht="8.1" customHeight="1" x14ac:dyDescent="0.25">
      <c r="A4" s="56"/>
      <c r="B4" s="56"/>
      <c r="C4" s="57"/>
      <c r="D4" s="57"/>
      <c r="E4" s="57"/>
      <c r="F4" s="57"/>
      <c r="G4" s="57"/>
      <c r="H4" s="57"/>
      <c r="I4" s="57"/>
      <c r="J4" s="57"/>
    </row>
    <row r="5" spans="1:11" ht="23.7" customHeight="1" x14ac:dyDescent="0.25">
      <c r="A5" s="87"/>
      <c r="B5" s="87"/>
      <c r="C5" s="256" t="s">
        <v>84</v>
      </c>
      <c r="D5" s="256"/>
      <c r="E5" s="256" t="s">
        <v>85</v>
      </c>
      <c r="F5" s="256"/>
      <c r="G5" s="256" t="s">
        <v>86</v>
      </c>
      <c r="H5" s="256"/>
      <c r="I5" s="252" t="s">
        <v>87</v>
      </c>
      <c r="J5" s="252"/>
      <c r="K5" s="59"/>
    </row>
    <row r="6" spans="1:11" s="58" customFormat="1" ht="23.7" customHeight="1" x14ac:dyDescent="0.25">
      <c r="A6" s="253" t="s">
        <v>88</v>
      </c>
      <c r="B6" s="253"/>
      <c r="C6" s="254"/>
      <c r="D6" s="254"/>
      <c r="E6" s="254"/>
      <c r="F6" s="254"/>
      <c r="G6" s="254"/>
      <c r="H6" s="254"/>
      <c r="I6" s="255">
        <f>SUM('Données associatives'!C6:G6)</f>
        <v>0</v>
      </c>
      <c r="J6" s="255"/>
      <c r="K6" s="60"/>
    </row>
    <row r="7" spans="1:11" ht="23.7" customHeight="1" x14ac:dyDescent="0.25">
      <c r="A7" s="253" t="s">
        <v>89</v>
      </c>
      <c r="B7" s="253"/>
      <c r="C7" s="254"/>
      <c r="D7" s="254"/>
      <c r="E7" s="254"/>
      <c r="F7" s="254"/>
      <c r="G7" s="254"/>
      <c r="H7" s="254"/>
      <c r="I7" s="255">
        <f>SUM('Données associatives'!C7:G7)</f>
        <v>0</v>
      </c>
      <c r="J7" s="255"/>
      <c r="K7" s="59"/>
    </row>
    <row r="8" spans="1:11" ht="23.7" customHeight="1" x14ac:dyDescent="0.25">
      <c r="A8" s="251" t="s">
        <v>87</v>
      </c>
      <c r="B8" s="251"/>
      <c r="C8" s="252">
        <f>SUM('Données associatives'!C6:C7)</f>
        <v>0</v>
      </c>
      <c r="D8" s="252">
        <f>SUM('Données associatives'!D6:D7)</f>
        <v>0</v>
      </c>
      <c r="E8" s="252">
        <f>SUM('Données associatives'!E6:E7)</f>
        <v>0</v>
      </c>
      <c r="F8" s="252"/>
      <c r="G8" s="252">
        <f>SUM('Données associatives'!G6:G7)</f>
        <v>0</v>
      </c>
      <c r="H8" s="252"/>
      <c r="I8" s="252">
        <f>SUM('Données associatives'!I6:I7)</f>
        <v>0</v>
      </c>
      <c r="J8" s="252">
        <f>SUM('Données associatives'!J6:J7)</f>
        <v>0</v>
      </c>
      <c r="K8" s="59"/>
    </row>
    <row r="9" spans="1:11" ht="9.9" customHeight="1" x14ac:dyDescent="0.25">
      <c r="A9" s="249"/>
      <c r="B9" s="249"/>
      <c r="C9" s="249"/>
      <c r="D9" s="249"/>
      <c r="E9" s="249"/>
      <c r="F9" s="249"/>
      <c r="G9" s="249"/>
      <c r="H9" s="249"/>
      <c r="I9" s="62"/>
      <c r="J9" s="62"/>
    </row>
    <row r="10" spans="1:11" ht="16.2" customHeight="1" x14ac:dyDescent="0.25">
      <c r="A10" s="250" t="s">
        <v>90</v>
      </c>
      <c r="B10" s="250"/>
      <c r="C10" s="244"/>
      <c r="D10" s="244"/>
      <c r="E10" s="250" t="s">
        <v>91</v>
      </c>
      <c r="F10" s="250"/>
      <c r="G10" s="244"/>
      <c r="H10" s="244"/>
      <c r="I10" s="24"/>
      <c r="J10" s="24"/>
    </row>
    <row r="11" spans="1:11" ht="16.2" customHeight="1" x14ac:dyDescent="0.25">
      <c r="A11" s="114"/>
      <c r="B11" s="63"/>
      <c r="C11" s="114"/>
      <c r="D11" s="24"/>
      <c r="E11" s="114"/>
      <c r="F11" s="63"/>
      <c r="G11" s="114"/>
      <c r="H11" s="24"/>
      <c r="I11" s="24"/>
      <c r="J11" s="24"/>
    </row>
    <row r="12" spans="1:11" s="64" customFormat="1" ht="18.600000000000001" customHeight="1" x14ac:dyDescent="0.25">
      <c r="A12" s="247" t="s">
        <v>92</v>
      </c>
      <c r="B12" s="247"/>
      <c r="C12" s="247"/>
      <c r="D12" s="247"/>
      <c r="E12" s="247"/>
      <c r="F12" s="247"/>
      <c r="G12" s="247"/>
      <c r="H12" s="247"/>
      <c r="I12" s="247"/>
      <c r="J12" s="247"/>
    </row>
    <row r="13" spans="1:11" s="68" customFormat="1" ht="27.45" customHeight="1" x14ac:dyDescent="0.25">
      <c r="A13" s="66" t="s">
        <v>93</v>
      </c>
      <c r="B13" s="66" t="s">
        <v>94</v>
      </c>
      <c r="C13" s="65" t="s">
        <v>95</v>
      </c>
      <c r="D13" s="66" t="s">
        <v>96</v>
      </c>
      <c r="E13" s="66" t="s">
        <v>97</v>
      </c>
      <c r="F13" s="66" t="s">
        <v>98</v>
      </c>
      <c r="G13" s="66" t="s">
        <v>99</v>
      </c>
      <c r="H13" s="66" t="s">
        <v>100</v>
      </c>
      <c r="I13" s="66" t="s">
        <v>101</v>
      </c>
      <c r="J13" s="66" t="s">
        <v>102</v>
      </c>
      <c r="K13" s="67"/>
    </row>
    <row r="14" spans="1:11" s="71" customFormat="1" ht="27.45" customHeight="1" x14ac:dyDescent="0.25">
      <c r="A14" s="69"/>
      <c r="B14" s="69"/>
      <c r="C14" s="69"/>
      <c r="D14" s="69"/>
      <c r="E14" s="69"/>
      <c r="F14" s="69"/>
      <c r="G14" s="69"/>
      <c r="H14" s="69"/>
      <c r="I14" s="69"/>
      <c r="J14" s="69"/>
      <c r="K14" s="70"/>
    </row>
    <row r="15" spans="1:11" s="71" customFormat="1" ht="6.75" customHeight="1" x14ac:dyDescent="0.25">
      <c r="A15" s="72"/>
      <c r="B15" s="72"/>
      <c r="C15" s="72"/>
      <c r="D15" s="72"/>
      <c r="E15" s="72"/>
      <c r="F15" s="72"/>
      <c r="G15" s="72"/>
      <c r="H15" s="72"/>
      <c r="I15" s="72"/>
      <c r="J15" s="72"/>
    </row>
    <row r="16" spans="1:11" s="71" customFormat="1" ht="18.899999999999999" customHeight="1" x14ac:dyDescent="0.25">
      <c r="A16" s="73" t="s">
        <v>103</v>
      </c>
      <c r="B16" s="248"/>
      <c r="C16" s="248"/>
      <c r="D16" s="248"/>
      <c r="E16" s="248"/>
      <c r="F16" s="248"/>
      <c r="G16" s="248"/>
      <c r="H16" s="248"/>
      <c r="I16" s="248"/>
      <c r="J16" s="248"/>
    </row>
    <row r="17" spans="1:10" s="71" customFormat="1" ht="6.15" customHeight="1" x14ac:dyDescent="0.25">
      <c r="A17" s="73"/>
      <c r="B17" s="73"/>
      <c r="C17" s="73"/>
      <c r="D17" s="73"/>
      <c r="E17" s="73"/>
      <c r="F17" s="73"/>
      <c r="G17" s="73"/>
      <c r="H17" s="73"/>
      <c r="I17" s="73"/>
      <c r="J17" s="73"/>
    </row>
    <row r="18" spans="1:10" ht="25.95" customHeight="1" x14ac:dyDescent="0.25">
      <c r="A18" s="246" t="s">
        <v>104</v>
      </c>
      <c r="B18" s="246"/>
      <c r="C18" s="246"/>
      <c r="D18" s="74"/>
      <c r="E18" s="24"/>
      <c r="F18" s="24"/>
      <c r="G18" s="24"/>
      <c r="H18" s="24"/>
      <c r="I18" s="24"/>
      <c r="J18" s="24"/>
    </row>
    <row r="19" spans="1:10" ht="25.95" customHeight="1" x14ac:dyDescent="0.25">
      <c r="A19" s="246" t="s">
        <v>105</v>
      </c>
      <c r="B19" s="246"/>
      <c r="C19" s="246"/>
      <c r="D19" s="246"/>
      <c r="E19" s="246"/>
      <c r="F19" s="75"/>
      <c r="G19" s="24"/>
      <c r="H19" s="24"/>
      <c r="I19" s="24"/>
      <c r="J19" s="24"/>
    </row>
    <row r="20" spans="1:10" s="78" customFormat="1" ht="18.899999999999999" customHeight="1" x14ac:dyDescent="0.25">
      <c r="A20" s="76" t="s">
        <v>106</v>
      </c>
      <c r="B20" s="24"/>
      <c r="C20" s="24"/>
      <c r="D20" s="24"/>
      <c r="E20" s="24"/>
      <c r="F20" s="242" t="s">
        <v>107</v>
      </c>
      <c r="G20" s="242"/>
      <c r="H20" s="242"/>
      <c r="I20" s="77"/>
      <c r="J20" s="24"/>
    </row>
    <row r="21" spans="1:10" s="78" customFormat="1" ht="7.95" customHeight="1" x14ac:dyDescent="0.25">
      <c r="A21" s="79"/>
      <c r="B21" s="79"/>
      <c r="C21" s="79"/>
      <c r="D21" s="79"/>
      <c r="E21" s="79"/>
      <c r="F21" s="79"/>
      <c r="G21" s="80"/>
      <c r="H21" s="24"/>
      <c r="I21" s="24"/>
      <c r="J21" s="24"/>
    </row>
    <row r="22" spans="1:10" s="78" customFormat="1" ht="17.25" customHeight="1" x14ac:dyDescent="0.25">
      <c r="A22" s="81"/>
      <c r="B22" s="79"/>
      <c r="C22" s="79"/>
      <c r="D22" s="79"/>
      <c r="E22" s="79"/>
      <c r="F22" s="80" t="s">
        <v>108</v>
      </c>
      <c r="G22" s="245"/>
      <c r="H22" s="245"/>
      <c r="I22" s="245"/>
      <c r="J22" s="245"/>
    </row>
    <row r="23" spans="1:10" ht="8.6999999999999993" customHeight="1" x14ac:dyDescent="0.25">
      <c r="A23" s="82"/>
      <c r="B23" s="82"/>
      <c r="C23" s="242"/>
      <c r="D23" s="242"/>
      <c r="E23" s="242"/>
      <c r="F23" s="24"/>
      <c r="G23" s="24"/>
      <c r="H23" s="24"/>
      <c r="I23" s="24"/>
      <c r="J23" s="24"/>
    </row>
    <row r="24" spans="1:10" ht="33" customHeight="1" x14ac:dyDescent="0.25">
      <c r="A24" s="246" t="s">
        <v>109</v>
      </c>
      <c r="B24" s="246"/>
      <c r="C24" s="246"/>
      <c r="D24" s="246"/>
      <c r="E24" s="246"/>
      <c r="F24" s="246"/>
      <c r="G24" s="246"/>
      <c r="H24" s="24"/>
      <c r="I24" s="24"/>
      <c r="J24" s="24"/>
    </row>
    <row r="25" spans="1:10" ht="27.45" customHeight="1" x14ac:dyDescent="0.25">
      <c r="A25" s="242" t="s">
        <v>110</v>
      </c>
      <c r="B25" s="242"/>
      <c r="C25" s="242"/>
      <c r="D25" s="244"/>
      <c r="E25" s="244"/>
      <c r="F25" s="244"/>
      <c r="G25" s="24"/>
      <c r="H25" s="24"/>
      <c r="I25" s="24"/>
      <c r="J25" s="24"/>
    </row>
    <row r="26" spans="1:10" ht="27.45" customHeight="1" x14ac:dyDescent="0.25">
      <c r="A26" s="242" t="s">
        <v>111</v>
      </c>
      <c r="B26" s="242"/>
      <c r="C26" s="242"/>
      <c r="D26" s="243"/>
      <c r="E26" s="243"/>
      <c r="F26" s="243"/>
      <c r="G26" s="24"/>
      <c r="H26" s="24"/>
      <c r="I26" s="24"/>
      <c r="J26" s="24"/>
    </row>
    <row r="27" spans="1:10" ht="27.45" customHeight="1" x14ac:dyDescent="0.25">
      <c r="A27" s="242" t="s">
        <v>112</v>
      </c>
      <c r="B27" s="242"/>
      <c r="C27" s="242"/>
      <c r="D27" s="244"/>
      <c r="E27" s="244"/>
      <c r="F27" s="244"/>
      <c r="G27" s="24"/>
      <c r="H27" s="24"/>
      <c r="I27" s="24"/>
      <c r="J27" s="24"/>
    </row>
    <row r="28" spans="1:10" ht="15.15" customHeight="1" x14ac:dyDescent="0.25"/>
  </sheetData>
  <sheetProtection sheet="1" objects="1" scenarios="1" selectLockedCells="1"/>
  <mergeCells count="46">
    <mergeCell ref="A1:B1"/>
    <mergeCell ref="C1:J1"/>
    <mergeCell ref="A2:J2"/>
    <mergeCell ref="A3:E3"/>
    <mergeCell ref="F3:H3"/>
    <mergeCell ref="C5:D5"/>
    <mergeCell ref="E5:F5"/>
    <mergeCell ref="G5:H5"/>
    <mergeCell ref="I5:J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B9"/>
    <mergeCell ref="C9:D9"/>
    <mergeCell ref="E9:F9"/>
    <mergeCell ref="G9:H9"/>
    <mergeCell ref="A10:B10"/>
    <mergeCell ref="C10:D10"/>
    <mergeCell ref="E10:F10"/>
    <mergeCell ref="G10:H10"/>
    <mergeCell ref="A12:J12"/>
    <mergeCell ref="B16:J16"/>
    <mergeCell ref="A18:C18"/>
    <mergeCell ref="A19:E19"/>
    <mergeCell ref="F20:H20"/>
    <mergeCell ref="A26:C26"/>
    <mergeCell ref="D26:F26"/>
    <mergeCell ref="A27:C27"/>
    <mergeCell ref="D27:F27"/>
    <mergeCell ref="G22:J22"/>
    <mergeCell ref="C23:E23"/>
    <mergeCell ref="A24:G24"/>
    <mergeCell ref="A25:C25"/>
    <mergeCell ref="D25:F25"/>
  </mergeCells>
  <dataValidations count="1">
    <dataValidation type="list" operator="equal" allowBlank="1" showErrorMessage="1" sqref="F19 I20" xr:uid="{00000000-0002-0000-0400-000000000000}">
      <formula1>"OUI,NON"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320"/>
    <pageSetUpPr fitToPage="1"/>
  </sheetPr>
  <dimension ref="A1:AMK18"/>
  <sheetViews>
    <sheetView zoomScale="110" zoomScaleNormal="110" workbookViewId="0">
      <selection activeCell="A7" sqref="A7:C7"/>
    </sheetView>
  </sheetViews>
  <sheetFormatPr baseColWidth="10" defaultColWidth="9.109375" defaultRowHeight="13.2" x14ac:dyDescent="0.25"/>
  <cols>
    <col min="1" max="10" width="9.5546875" style="24" customWidth="1"/>
    <col min="11" max="1025" width="11.5546875" style="24"/>
  </cols>
  <sheetData>
    <row r="1" spans="1:11" ht="56.7" customHeight="1" x14ac:dyDescent="0.25">
      <c r="A1" s="257" t="s">
        <v>113</v>
      </c>
      <c r="B1" s="257"/>
      <c r="C1" s="258" t="s">
        <v>303</v>
      </c>
      <c r="D1" s="258"/>
      <c r="E1" s="258"/>
      <c r="F1" s="258"/>
      <c r="G1" s="258"/>
      <c r="H1" s="258"/>
      <c r="I1" s="258"/>
      <c r="J1" s="258"/>
    </row>
    <row r="2" spans="1:11" ht="24.45" customHeight="1" x14ac:dyDescent="0.25">
      <c r="A2" s="259">
        <f>'Informations générales'!B8</f>
        <v>0</v>
      </c>
      <c r="B2" s="259"/>
      <c r="C2" s="259"/>
      <c r="D2" s="259"/>
      <c r="E2" s="259"/>
      <c r="F2" s="259"/>
      <c r="G2" s="259"/>
      <c r="H2" s="259"/>
      <c r="I2" s="259"/>
      <c r="J2" s="259"/>
    </row>
    <row r="3" spans="1:11" ht="15.6" customHeight="1" x14ac:dyDescent="0.25">
      <c r="A3" s="262" t="s">
        <v>304</v>
      </c>
      <c r="B3" s="262"/>
      <c r="C3" s="262"/>
      <c r="D3" s="262"/>
      <c r="E3" s="262"/>
      <c r="F3" s="262"/>
      <c r="G3" s="262"/>
      <c r="H3" s="262"/>
      <c r="I3" s="262"/>
      <c r="J3" s="262"/>
    </row>
    <row r="4" spans="1:11" ht="18" customHeight="1" x14ac:dyDescent="0.25">
      <c r="A4" s="246" t="s">
        <v>114</v>
      </c>
      <c r="B4" s="246"/>
      <c r="C4" s="246"/>
      <c r="D4" s="246"/>
      <c r="E4" s="246"/>
      <c r="F4" s="246"/>
      <c r="G4" s="246"/>
      <c r="H4" s="246"/>
      <c r="I4" s="246"/>
      <c r="J4" s="246"/>
    </row>
    <row r="5" spans="1:11" ht="7.95" customHeight="1" x14ac:dyDescent="0.25">
      <c r="C5" s="242"/>
      <c r="D5" s="242"/>
      <c r="E5" s="242"/>
    </row>
    <row r="6" spans="1:11" ht="26.7" customHeight="1" x14ac:dyDescent="0.25">
      <c r="A6" s="256" t="s">
        <v>115</v>
      </c>
      <c r="B6" s="256"/>
      <c r="C6" s="256"/>
      <c r="D6" s="256" t="s">
        <v>116</v>
      </c>
      <c r="E6" s="256" t="s">
        <v>117</v>
      </c>
      <c r="F6" s="256" t="s">
        <v>118</v>
      </c>
      <c r="G6" s="256"/>
      <c r="H6" s="256" t="s">
        <v>119</v>
      </c>
      <c r="I6" s="256"/>
      <c r="J6" s="256"/>
      <c r="K6" s="83"/>
    </row>
    <row r="7" spans="1:11" ht="33.75" customHeight="1" x14ac:dyDescent="0.25">
      <c r="A7" s="261"/>
      <c r="B7" s="261"/>
      <c r="C7" s="261"/>
      <c r="D7" s="261"/>
      <c r="E7" s="261"/>
      <c r="F7" s="84"/>
      <c r="G7" s="85" t="s">
        <v>120</v>
      </c>
      <c r="H7" s="261"/>
      <c r="I7" s="261"/>
      <c r="J7" s="261"/>
      <c r="K7" s="86"/>
    </row>
    <row r="8" spans="1:11" ht="33.75" customHeight="1" x14ac:dyDescent="0.25">
      <c r="A8" s="261"/>
      <c r="B8" s="261"/>
      <c r="C8" s="261"/>
      <c r="D8" s="261"/>
      <c r="E8" s="261"/>
      <c r="F8" s="84"/>
      <c r="G8" s="85" t="s">
        <v>120</v>
      </c>
      <c r="H8" s="261"/>
      <c r="I8" s="261"/>
      <c r="J8" s="261"/>
      <c r="K8" s="83"/>
    </row>
    <row r="9" spans="1:11" ht="33.75" customHeight="1" x14ac:dyDescent="0.25">
      <c r="A9" s="261"/>
      <c r="B9" s="261"/>
      <c r="C9" s="261"/>
      <c r="D9" s="261"/>
      <c r="E9" s="261"/>
      <c r="F9" s="84"/>
      <c r="G9" s="85" t="s">
        <v>120</v>
      </c>
      <c r="H9" s="261"/>
      <c r="I9" s="261"/>
      <c r="J9" s="261"/>
      <c r="K9" s="83"/>
    </row>
    <row r="10" spans="1:11" ht="33.75" customHeight="1" x14ac:dyDescent="0.25">
      <c r="A10" s="261"/>
      <c r="B10" s="261"/>
      <c r="C10" s="261"/>
      <c r="D10" s="261"/>
      <c r="E10" s="261"/>
      <c r="F10" s="84"/>
      <c r="G10" s="85" t="s">
        <v>120</v>
      </c>
      <c r="H10" s="261"/>
      <c r="I10" s="261"/>
      <c r="J10" s="261"/>
      <c r="K10" s="83"/>
    </row>
    <row r="11" spans="1:11" ht="33.75" customHeight="1" x14ac:dyDescent="0.25">
      <c r="A11" s="261"/>
      <c r="B11" s="261"/>
      <c r="C11" s="261"/>
      <c r="D11" s="261"/>
      <c r="E11" s="261"/>
      <c r="F11" s="84"/>
      <c r="G11" s="85" t="s">
        <v>120</v>
      </c>
      <c r="H11" s="261"/>
      <c r="I11" s="261"/>
      <c r="J11" s="261"/>
      <c r="K11" s="83"/>
    </row>
    <row r="12" spans="1:11" ht="10.95" customHeight="1" x14ac:dyDescent="0.25">
      <c r="A12" s="249"/>
      <c r="B12" s="249"/>
      <c r="C12" s="249"/>
      <c r="D12" s="249"/>
      <c r="E12" s="249"/>
      <c r="F12" s="249"/>
      <c r="G12" s="249"/>
      <c r="H12" s="249"/>
      <c r="I12" s="61"/>
      <c r="J12" s="61"/>
    </row>
    <row r="13" spans="1:11" ht="26.85" customHeight="1" x14ac:dyDescent="0.25">
      <c r="A13" s="246" t="s">
        <v>121</v>
      </c>
      <c r="B13" s="246"/>
      <c r="C13" s="246"/>
      <c r="D13" s="246"/>
      <c r="E13" s="246"/>
      <c r="F13" s="246"/>
      <c r="G13" s="246"/>
      <c r="H13" s="246"/>
      <c r="I13" s="246"/>
    </row>
    <row r="14" spans="1:11" ht="26.85" customHeight="1" x14ac:dyDescent="0.25">
      <c r="A14" s="256" t="s">
        <v>122</v>
      </c>
      <c r="B14" s="256"/>
      <c r="C14" s="256"/>
      <c r="D14" s="256"/>
      <c r="E14" s="256"/>
      <c r="F14" s="256"/>
      <c r="G14" s="256" t="s">
        <v>117</v>
      </c>
      <c r="H14" s="256"/>
      <c r="I14" s="86"/>
    </row>
    <row r="15" spans="1:11" ht="26.85" customHeight="1" x14ac:dyDescent="0.25">
      <c r="A15" s="261"/>
      <c r="B15" s="261"/>
      <c r="C15" s="261"/>
      <c r="D15" s="261"/>
      <c r="E15" s="261"/>
      <c r="F15" s="261"/>
      <c r="G15" s="84"/>
      <c r="H15" s="85" t="s">
        <v>120</v>
      </c>
      <c r="I15" s="83"/>
    </row>
    <row r="16" spans="1:11" ht="26.85" customHeight="1" x14ac:dyDescent="0.25">
      <c r="A16" s="261"/>
      <c r="B16" s="261"/>
      <c r="C16" s="261"/>
      <c r="D16" s="261"/>
      <c r="E16" s="261"/>
      <c r="F16" s="261"/>
      <c r="G16" s="84"/>
      <c r="H16" s="85" t="s">
        <v>120</v>
      </c>
      <c r="I16" s="83"/>
    </row>
    <row r="17" spans="1:9" ht="26.85" customHeight="1" x14ac:dyDescent="0.25">
      <c r="A17" s="261"/>
      <c r="B17" s="261"/>
      <c r="C17" s="261"/>
      <c r="D17" s="261"/>
      <c r="E17" s="261"/>
      <c r="F17" s="261"/>
      <c r="G17" s="84"/>
      <c r="H17" s="85" t="s">
        <v>120</v>
      </c>
      <c r="I17" s="86"/>
    </row>
    <row r="18" spans="1:9" ht="26.85" customHeight="1" x14ac:dyDescent="0.25">
      <c r="A18" s="249"/>
      <c r="B18" s="249"/>
      <c r="C18" s="249"/>
      <c r="D18" s="249"/>
      <c r="E18" s="249"/>
      <c r="F18" s="249"/>
      <c r="G18" s="61"/>
      <c r="H18" s="61"/>
    </row>
  </sheetData>
  <sheetProtection sheet="1" objects="1" scenarios="1" selectLockedCells="1"/>
  <mergeCells count="38">
    <mergeCell ref="A1:B1"/>
    <mergeCell ref="C1:J1"/>
    <mergeCell ref="A2:J2"/>
    <mergeCell ref="A3:J3"/>
    <mergeCell ref="A4:J4"/>
    <mergeCell ref="C5:E5"/>
    <mergeCell ref="A6:C6"/>
    <mergeCell ref="D6:E6"/>
    <mergeCell ref="F6:G6"/>
    <mergeCell ref="H6:J6"/>
    <mergeCell ref="A7:C7"/>
    <mergeCell ref="D7:E7"/>
    <mergeCell ref="H7:J7"/>
    <mergeCell ref="A8:C8"/>
    <mergeCell ref="D8:E8"/>
    <mergeCell ref="H8:J8"/>
    <mergeCell ref="A9:C9"/>
    <mergeCell ref="D9:E9"/>
    <mergeCell ref="H9:J9"/>
    <mergeCell ref="A10:C10"/>
    <mergeCell ref="D10:E10"/>
    <mergeCell ref="H10:J10"/>
    <mergeCell ref="A11:C11"/>
    <mergeCell ref="D11:E11"/>
    <mergeCell ref="H11:J11"/>
    <mergeCell ref="A12:B12"/>
    <mergeCell ref="C12:D12"/>
    <mergeCell ref="E12:F12"/>
    <mergeCell ref="G12:H12"/>
    <mergeCell ref="A17:F17"/>
    <mergeCell ref="A18:B18"/>
    <mergeCell ref="C18:D18"/>
    <mergeCell ref="E18:F18"/>
    <mergeCell ref="A13:I13"/>
    <mergeCell ref="A14:F14"/>
    <mergeCell ref="G14:H14"/>
    <mergeCell ref="A15:F15"/>
    <mergeCell ref="A16:F16"/>
  </mergeCells>
  <dataValidations count="2">
    <dataValidation type="list" operator="equal" allowBlank="1" showErrorMessage="1" sqref="D7:D11 E15:E17" xr:uid="{00000000-0002-0000-0500-000000000000}">
      <formula1>"Ponctuelle,Annuelle"</formula1>
      <formula2>0</formula2>
    </dataValidation>
    <dataValidation type="list" operator="equal" allowBlank="1" showErrorMessage="1" sqref="H7:H11" xr:uid="{00000000-0002-0000-0500-000001000000}">
      <formula1>"Convention d'objectif,Convention de mise à disposition à titre gracieux,Convention de mise à disposition à titre payant (location)"</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99"/>
    <pageSetUpPr fitToPage="1"/>
  </sheetPr>
  <dimension ref="A1:AMK1048576"/>
  <sheetViews>
    <sheetView zoomScale="110" zoomScaleNormal="110" workbookViewId="0">
      <selection activeCell="B4" sqref="B4"/>
    </sheetView>
  </sheetViews>
  <sheetFormatPr baseColWidth="10" defaultColWidth="9.109375" defaultRowHeight="13.2" x14ac:dyDescent="0.25"/>
  <cols>
    <col min="1" max="1" width="49.109375" style="88" customWidth="1"/>
    <col min="2" max="2" width="12.44140625" style="88" customWidth="1"/>
    <col min="3" max="3" width="4.109375" style="88" customWidth="1"/>
    <col min="4" max="4" width="51.44140625" style="88" customWidth="1"/>
    <col min="5" max="5" width="64.44140625" style="88" customWidth="1"/>
    <col min="6" max="1025" width="11.5546875" style="89"/>
  </cols>
  <sheetData>
    <row r="1" spans="1:11" ht="44.85" customHeight="1" x14ac:dyDescent="0.25">
      <c r="A1" s="55" t="s">
        <v>123</v>
      </c>
      <c r="B1" s="267" t="s">
        <v>302</v>
      </c>
      <c r="C1" s="267"/>
      <c r="D1" s="267"/>
      <c r="E1" s="267"/>
      <c r="F1" s="24"/>
      <c r="G1" s="24"/>
      <c r="H1" s="24"/>
      <c r="I1" s="24"/>
      <c r="J1" s="24"/>
      <c r="K1" s="24"/>
    </row>
    <row r="2" spans="1:11" ht="17.25" customHeight="1" x14ac:dyDescent="0.25">
      <c r="A2" s="268">
        <f>'Informations générales'!B8</f>
        <v>0</v>
      </c>
      <c r="B2" s="268"/>
      <c r="C2" s="268"/>
      <c r="D2" s="268"/>
      <c r="E2" s="268"/>
    </row>
    <row r="3" spans="1:11" ht="38.4" customHeight="1" x14ac:dyDescent="0.25">
      <c r="A3" s="269" t="s">
        <v>124</v>
      </c>
      <c r="B3" s="269"/>
      <c r="C3" s="269"/>
      <c r="D3" s="269"/>
      <c r="E3" s="269"/>
    </row>
    <row r="4" spans="1:11" ht="28.35" customHeight="1" x14ac:dyDescent="0.25">
      <c r="A4" s="91" t="s">
        <v>125</v>
      </c>
      <c r="B4" s="92"/>
      <c r="C4" s="93"/>
      <c r="D4" s="91" t="s">
        <v>126</v>
      </c>
      <c r="E4" s="92"/>
    </row>
    <row r="5" spans="1:11" ht="20.399999999999999" customHeight="1" x14ac:dyDescent="0.25">
      <c r="A5" s="143" t="s">
        <v>127</v>
      </c>
      <c r="B5" s="94" t="s">
        <v>128</v>
      </c>
      <c r="C5" s="270"/>
      <c r="D5" s="143" t="s">
        <v>129</v>
      </c>
      <c r="E5" s="94" t="s">
        <v>130</v>
      </c>
    </row>
    <row r="6" spans="1:11" ht="20.399999999999999" customHeight="1" x14ac:dyDescent="0.25">
      <c r="A6" s="264" t="s">
        <v>131</v>
      </c>
      <c r="B6" s="264"/>
      <c r="C6" s="270"/>
      <c r="D6" s="264" t="s">
        <v>132</v>
      </c>
      <c r="E6" s="264"/>
    </row>
    <row r="7" spans="1:11" ht="26.7" customHeight="1" x14ac:dyDescent="0.25">
      <c r="A7" s="95" t="s">
        <v>133</v>
      </c>
      <c r="B7" s="95">
        <f>SUM('Budget réalisé'!B8:B10)</f>
        <v>0</v>
      </c>
      <c r="C7" s="270"/>
      <c r="D7" s="95" t="s">
        <v>134</v>
      </c>
      <c r="E7" s="96">
        <v>0</v>
      </c>
    </row>
    <row r="8" spans="1:11" ht="26.7" customHeight="1" x14ac:dyDescent="0.25">
      <c r="A8" s="97" t="s">
        <v>135</v>
      </c>
      <c r="B8" s="98">
        <v>0</v>
      </c>
      <c r="C8" s="270"/>
      <c r="D8" s="99"/>
      <c r="E8" s="99"/>
    </row>
    <row r="9" spans="1:11" ht="26.7" customHeight="1" x14ac:dyDescent="0.25">
      <c r="A9" s="97" t="s">
        <v>136</v>
      </c>
      <c r="B9" s="98">
        <v>0</v>
      </c>
      <c r="C9" s="270"/>
      <c r="D9" s="95" t="s">
        <v>137</v>
      </c>
      <c r="E9" s="95">
        <f>E10+E14+E18+E22+E24</f>
        <v>0</v>
      </c>
    </row>
    <row r="10" spans="1:11" ht="26.7" customHeight="1" x14ac:dyDescent="0.25">
      <c r="A10" s="97" t="s">
        <v>138</v>
      </c>
      <c r="B10" s="98">
        <v>0</v>
      </c>
      <c r="C10" s="270"/>
      <c r="D10" s="100" t="s">
        <v>139</v>
      </c>
      <c r="E10" s="100">
        <f>'Budget réalisé'!E11+'Budget réalisé'!E12</f>
        <v>0</v>
      </c>
    </row>
    <row r="11" spans="1:11" ht="26.7" customHeight="1" x14ac:dyDescent="0.25">
      <c r="A11" s="95" t="s">
        <v>140</v>
      </c>
      <c r="B11" s="95">
        <f>'Budget réalisé'!B12+'Budget réalisé'!B13+'Budget réalisé'!B14+'Budget réalisé'!B15</f>
        <v>0</v>
      </c>
      <c r="C11" s="270"/>
      <c r="D11" s="98"/>
      <c r="E11" s="98">
        <v>0</v>
      </c>
    </row>
    <row r="12" spans="1:11" ht="26.7" customHeight="1" x14ac:dyDescent="0.25">
      <c r="A12" s="97" t="s">
        <v>141</v>
      </c>
      <c r="B12" s="98">
        <v>0</v>
      </c>
      <c r="C12" s="270"/>
      <c r="D12" s="98"/>
      <c r="E12" s="98">
        <v>0</v>
      </c>
    </row>
    <row r="13" spans="1:11" ht="26.7" customHeight="1" x14ac:dyDescent="0.25">
      <c r="A13" s="97" t="s">
        <v>142</v>
      </c>
      <c r="B13" s="98">
        <v>0</v>
      </c>
      <c r="C13" s="270"/>
      <c r="D13" s="97"/>
      <c r="E13" s="101"/>
    </row>
    <row r="14" spans="1:11" ht="26.7" customHeight="1" x14ac:dyDescent="0.25">
      <c r="A14" s="97" t="s">
        <v>143</v>
      </c>
      <c r="B14" s="98">
        <v>0</v>
      </c>
      <c r="C14" s="270"/>
      <c r="D14" s="100" t="s">
        <v>144</v>
      </c>
      <c r="E14" s="100">
        <f>'Budget réalisé'!E15+'Budget réalisé'!E16</f>
        <v>0</v>
      </c>
    </row>
    <row r="15" spans="1:11" ht="26.7" customHeight="1" x14ac:dyDescent="0.25">
      <c r="A15" s="97" t="s">
        <v>145</v>
      </c>
      <c r="B15" s="98">
        <v>0</v>
      </c>
      <c r="C15" s="270"/>
      <c r="D15" s="97" t="s">
        <v>146</v>
      </c>
      <c r="E15" s="98">
        <v>0</v>
      </c>
    </row>
    <row r="16" spans="1:11" ht="26.7" customHeight="1" x14ac:dyDescent="0.25">
      <c r="A16" s="95" t="s">
        <v>147</v>
      </c>
      <c r="B16" s="95">
        <f>'Budget réalisé'!B17+'Budget réalisé'!B18+'Budget réalisé'!B19+'Budget réalisé'!B20</f>
        <v>0</v>
      </c>
      <c r="C16" s="270"/>
      <c r="D16" s="101" t="s">
        <v>148</v>
      </c>
      <c r="E16" s="98">
        <v>0</v>
      </c>
    </row>
    <row r="17" spans="1:8" ht="26.7" customHeight="1" x14ac:dyDescent="0.25">
      <c r="A17" s="97" t="s">
        <v>149</v>
      </c>
      <c r="B17" s="98">
        <v>0</v>
      </c>
      <c r="C17" s="270"/>
      <c r="D17" s="97"/>
      <c r="E17" s="97"/>
    </row>
    <row r="18" spans="1:8" ht="26.7" customHeight="1" x14ac:dyDescent="0.25">
      <c r="A18" s="97" t="s">
        <v>150</v>
      </c>
      <c r="B18" s="98">
        <v>0</v>
      </c>
      <c r="C18" s="270"/>
      <c r="D18" s="100" t="s">
        <v>151</v>
      </c>
      <c r="E18" s="102">
        <f>'Budget réalisé'!E19+'Budget réalisé'!E20</f>
        <v>0</v>
      </c>
    </row>
    <row r="19" spans="1:8" ht="26.7" customHeight="1" x14ac:dyDescent="0.25">
      <c r="A19" s="97" t="s">
        <v>152</v>
      </c>
      <c r="B19" s="98">
        <v>0</v>
      </c>
      <c r="C19" s="270"/>
      <c r="D19" s="97" t="s">
        <v>153</v>
      </c>
      <c r="E19" s="98">
        <v>0</v>
      </c>
    </row>
    <row r="20" spans="1:8" ht="26.7" customHeight="1" x14ac:dyDescent="0.25">
      <c r="A20" s="97" t="s">
        <v>145</v>
      </c>
      <c r="B20" s="98">
        <v>0</v>
      </c>
      <c r="C20" s="270"/>
      <c r="D20" s="101" t="s">
        <v>154</v>
      </c>
      <c r="E20" s="98">
        <v>0</v>
      </c>
    </row>
    <row r="21" spans="1:8" ht="26.7" customHeight="1" x14ac:dyDescent="0.25">
      <c r="A21" s="95" t="s">
        <v>155</v>
      </c>
      <c r="B21" s="95">
        <f>'Budget réalisé'!B22+'Budget réalisé'!B23</f>
        <v>0</v>
      </c>
      <c r="C21" s="270"/>
      <c r="D21" s="97"/>
      <c r="E21" s="97"/>
    </row>
    <row r="22" spans="1:8" ht="26.7" customHeight="1" x14ac:dyDescent="0.25">
      <c r="A22" s="97" t="s">
        <v>156</v>
      </c>
      <c r="B22" s="98">
        <v>0</v>
      </c>
      <c r="C22" s="270"/>
      <c r="D22" s="100" t="s">
        <v>157</v>
      </c>
      <c r="E22" s="103">
        <v>0</v>
      </c>
    </row>
    <row r="23" spans="1:8" ht="26.7" customHeight="1" x14ac:dyDescent="0.25">
      <c r="A23" s="97" t="s">
        <v>145</v>
      </c>
      <c r="B23" s="98">
        <v>0</v>
      </c>
      <c r="C23" s="270"/>
      <c r="D23" s="271" t="s">
        <v>158</v>
      </c>
      <c r="E23" s="272"/>
    </row>
    <row r="24" spans="1:8" ht="26.7" customHeight="1" x14ac:dyDescent="0.25">
      <c r="A24" s="95" t="s">
        <v>159</v>
      </c>
      <c r="B24" s="95">
        <f>'Budget réalisé'!B25+'Budget réalisé'!B26+'Budget réalisé'!B27</f>
        <v>0</v>
      </c>
      <c r="C24" s="270"/>
      <c r="D24" s="100" t="s">
        <v>160</v>
      </c>
      <c r="E24" s="103">
        <v>0</v>
      </c>
    </row>
    <row r="25" spans="1:8" ht="26.7" customHeight="1" x14ac:dyDescent="0.25">
      <c r="A25" s="97" t="s">
        <v>161</v>
      </c>
      <c r="B25" s="98">
        <v>0</v>
      </c>
      <c r="C25" s="270"/>
      <c r="D25" s="271" t="s">
        <v>158</v>
      </c>
      <c r="E25" s="272"/>
    </row>
    <row r="26" spans="1:8" ht="26.7" customHeight="1" x14ac:dyDescent="0.25">
      <c r="A26" s="97" t="s">
        <v>162</v>
      </c>
      <c r="B26" s="98">
        <v>0</v>
      </c>
      <c r="C26" s="270"/>
      <c r="D26" s="104"/>
      <c r="E26" s="99"/>
    </row>
    <row r="27" spans="1:8" ht="26.7" customHeight="1" x14ac:dyDescent="0.25">
      <c r="A27" s="97" t="s">
        <v>163</v>
      </c>
      <c r="B27" s="98">
        <v>0</v>
      </c>
      <c r="C27" s="270"/>
      <c r="D27" s="104"/>
      <c r="E27" s="99"/>
    </row>
    <row r="28" spans="1:8" ht="26.7" customHeight="1" x14ac:dyDescent="0.25">
      <c r="A28" s="105" t="s">
        <v>164</v>
      </c>
      <c r="B28" s="96">
        <v>0</v>
      </c>
      <c r="C28" s="270"/>
      <c r="D28" s="95" t="s">
        <v>165</v>
      </c>
      <c r="E28" s="96">
        <v>0</v>
      </c>
    </row>
    <row r="29" spans="1:8" ht="26.7" customHeight="1" x14ac:dyDescent="0.25">
      <c r="A29" s="95" t="s">
        <v>166</v>
      </c>
      <c r="B29" s="96">
        <v>0</v>
      </c>
      <c r="C29" s="270"/>
      <c r="D29" s="97" t="s">
        <v>167</v>
      </c>
      <c r="E29" s="98">
        <v>0</v>
      </c>
    </row>
    <row r="30" spans="1:8" ht="26.7" customHeight="1" x14ac:dyDescent="0.25">
      <c r="A30" s="95" t="s">
        <v>168</v>
      </c>
      <c r="B30" s="96">
        <v>0</v>
      </c>
      <c r="C30" s="270"/>
      <c r="D30" s="95" t="s">
        <v>169</v>
      </c>
      <c r="E30" s="96">
        <v>0</v>
      </c>
    </row>
    <row r="31" spans="1:8" ht="26.7" customHeight="1" x14ac:dyDescent="0.25">
      <c r="A31" s="95" t="s">
        <v>170</v>
      </c>
      <c r="B31" s="96">
        <v>0</v>
      </c>
      <c r="C31" s="270"/>
      <c r="D31" s="95" t="s">
        <v>171</v>
      </c>
      <c r="E31" s="96">
        <v>0</v>
      </c>
    </row>
    <row r="32" spans="1:8" ht="29.1" customHeight="1" x14ac:dyDescent="0.25">
      <c r="A32" s="106" t="s">
        <v>172</v>
      </c>
      <c r="B32" s="106">
        <f>'Budget réalisé'!B31+'Budget réalisé'!B30+'Budget réalisé'!B29+'Budget réalisé'!B28+'Budget réalisé'!B24+'Budget réalisé'!B21+'Budget réalisé'!B16+'Budget réalisé'!B11+'Budget réalisé'!B7</f>
        <v>0</v>
      </c>
      <c r="C32" s="270"/>
      <c r="D32" s="106" t="s">
        <v>173</v>
      </c>
      <c r="E32" s="106">
        <f>E31+E30+E9+E7+E28</f>
        <v>0</v>
      </c>
      <c r="H32" s="107">
        <f>'Budget réalisé'!E32-'Budget réalisé'!B32</f>
        <v>0</v>
      </c>
    </row>
    <row r="33" spans="1:5" s="111" customFormat="1" ht="29.1" customHeight="1" x14ac:dyDescent="0.25">
      <c r="A33" s="108" t="s">
        <v>174</v>
      </c>
      <c r="B33" s="109" t="str">
        <f>IF('Budget réalisé'!E32-'Budget réalisé'!B32&gt;0,'Budget réalisé'!H32,"0")</f>
        <v>0</v>
      </c>
      <c r="C33" s="110"/>
      <c r="D33" s="108" t="s">
        <v>175</v>
      </c>
      <c r="E33" s="109" t="str">
        <f>IF('Budget réalisé'!E32-'Budget réalisé'!B32&lt;0,'Budget réalisé'!H32,"0")</f>
        <v>0</v>
      </c>
    </row>
    <row r="34" spans="1:5" ht="12.6" customHeight="1" x14ac:dyDescent="0.25">
      <c r="A34" s="263"/>
      <c r="B34" s="263"/>
      <c r="C34" s="263"/>
      <c r="D34" s="263"/>
      <c r="E34" s="263"/>
    </row>
    <row r="35" spans="1:5" ht="29.1" customHeight="1" x14ac:dyDescent="0.25">
      <c r="A35" s="264" t="s">
        <v>176</v>
      </c>
      <c r="B35" s="264"/>
      <c r="C35" s="264"/>
      <c r="D35" s="264"/>
      <c r="E35" s="264"/>
    </row>
    <row r="36" spans="1:5" ht="26.7" customHeight="1" x14ac:dyDescent="0.25">
      <c r="A36" s="95" t="s">
        <v>177</v>
      </c>
      <c r="B36" s="95">
        <f>'Budget réalisé'!B37+'Budget réalisé'!B38+'Budget réalisé'!B39</f>
        <v>0</v>
      </c>
      <c r="C36" s="265"/>
      <c r="D36" s="95" t="s">
        <v>178</v>
      </c>
      <c r="E36" s="95">
        <f>'Budget réalisé'!E37+'Budget réalisé'!E38+'Budget réalisé'!E39</f>
        <v>0</v>
      </c>
    </row>
    <row r="37" spans="1:5" ht="26.7" customHeight="1" x14ac:dyDescent="0.25">
      <c r="A37" s="97" t="s">
        <v>179</v>
      </c>
      <c r="B37" s="98">
        <v>0</v>
      </c>
      <c r="C37" s="265"/>
      <c r="D37" s="97" t="s">
        <v>180</v>
      </c>
      <c r="E37" s="97">
        <f>'Budget réalisé'!B39</f>
        <v>0</v>
      </c>
    </row>
    <row r="38" spans="1:5" ht="26.7" customHeight="1" x14ac:dyDescent="0.25">
      <c r="A38" s="97" t="s">
        <v>181</v>
      </c>
      <c r="B38" s="98">
        <v>0</v>
      </c>
      <c r="C38" s="265"/>
      <c r="D38" s="97" t="s">
        <v>182</v>
      </c>
      <c r="E38" s="97">
        <f>'Budget réalisé'!B38</f>
        <v>0</v>
      </c>
    </row>
    <row r="39" spans="1:5" ht="26.7" customHeight="1" x14ac:dyDescent="0.25">
      <c r="A39" s="97" t="s">
        <v>183</v>
      </c>
      <c r="B39" s="98"/>
      <c r="C39" s="265"/>
      <c r="D39" s="97" t="s">
        <v>184</v>
      </c>
      <c r="E39" s="97">
        <f>'Budget réalisé'!B37</f>
        <v>0</v>
      </c>
    </row>
    <row r="40" spans="1:5" ht="29.1" customHeight="1" x14ac:dyDescent="0.25">
      <c r="A40" s="112" t="s">
        <v>185</v>
      </c>
      <c r="B40" s="112">
        <f>'Budget réalisé'!B36+'Budget réalisé'!B32+'Budget réalisé'!B33</f>
        <v>0</v>
      </c>
      <c r="C40" s="265"/>
      <c r="D40" s="112" t="s">
        <v>185</v>
      </c>
      <c r="E40" s="112">
        <f>'Budget réalisé'!E32-'Budget réalisé'!E33+'Budget réalisé'!E36</f>
        <v>0</v>
      </c>
    </row>
    <row r="41" spans="1:5" ht="29.85" customHeight="1" x14ac:dyDescent="0.25">
      <c r="A41" s="266" t="s">
        <v>186</v>
      </c>
      <c r="B41" s="266"/>
      <c r="C41" s="266"/>
      <c r="D41" s="266"/>
      <c r="E41" s="266"/>
    </row>
    <row r="1048576" ht="12.75" customHeight="1" x14ac:dyDescent="0.25"/>
  </sheetData>
  <sheetProtection sheet="1" objects="1" scenarios="1" selectLockedCells="1"/>
  <mergeCells count="12">
    <mergeCell ref="A34:E34"/>
    <mergeCell ref="A35:E35"/>
    <mergeCell ref="C36:C40"/>
    <mergeCell ref="A41:E41"/>
    <mergeCell ref="B1:E1"/>
    <mergeCell ref="A2:E2"/>
    <mergeCell ref="A3:E3"/>
    <mergeCell ref="C5:C32"/>
    <mergeCell ref="A6:B6"/>
    <mergeCell ref="D6:E6"/>
    <mergeCell ref="D23:E23"/>
    <mergeCell ref="D25:E25"/>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99"/>
    <pageSetUpPr fitToPage="1"/>
  </sheetPr>
  <dimension ref="A1:AMK32"/>
  <sheetViews>
    <sheetView zoomScale="110" zoomScaleNormal="110" workbookViewId="0">
      <selection activeCell="E6" sqref="E6"/>
    </sheetView>
  </sheetViews>
  <sheetFormatPr baseColWidth="10" defaultColWidth="9.109375" defaultRowHeight="13.2" x14ac:dyDescent="0.25"/>
  <cols>
    <col min="1" max="1" width="38.5546875" style="113" customWidth="1"/>
    <col min="2" max="2" width="28.33203125" style="113" customWidth="1"/>
    <col min="3" max="3" width="10.6640625" style="113" customWidth="1"/>
    <col min="4" max="4" width="42.109375" style="113" customWidth="1"/>
    <col min="5" max="5" width="27.44140625" style="113" customWidth="1"/>
    <col min="6" max="1025" width="11.5546875" style="113"/>
  </cols>
  <sheetData>
    <row r="1" spans="1:5" ht="44.85" customHeight="1" x14ac:dyDescent="0.25">
      <c r="A1" s="55" t="s">
        <v>187</v>
      </c>
      <c r="B1" s="274" t="s">
        <v>301</v>
      </c>
      <c r="C1" s="274"/>
      <c r="D1" s="274"/>
      <c r="E1" s="274"/>
    </row>
    <row r="2" spans="1:5" ht="19.649999999999999" customHeight="1" x14ac:dyDescent="0.25">
      <c r="A2" s="268">
        <f>'Informations générales'!B8</f>
        <v>0</v>
      </c>
      <c r="B2" s="268"/>
      <c r="C2" s="268"/>
      <c r="D2" s="268"/>
      <c r="E2" s="268"/>
    </row>
    <row r="3" spans="1:5" ht="6" customHeight="1" x14ac:dyDescent="0.25">
      <c r="A3"/>
      <c r="B3" s="88"/>
      <c r="C3" s="114"/>
      <c r="D3" s="88"/>
      <c r="E3" s="88"/>
    </row>
    <row r="4" spans="1:5" ht="21.15" customHeight="1" x14ac:dyDescent="0.25">
      <c r="A4" s="143" t="s">
        <v>127</v>
      </c>
      <c r="B4" s="94" t="s">
        <v>128</v>
      </c>
      <c r="C4" s="270"/>
      <c r="D4" s="143" t="s">
        <v>129</v>
      </c>
      <c r="E4" s="94" t="s">
        <v>130</v>
      </c>
    </row>
    <row r="5" spans="1:5" ht="28.35" customHeight="1" x14ac:dyDescent="0.25">
      <c r="A5" s="264" t="s">
        <v>131</v>
      </c>
      <c r="B5" s="264"/>
      <c r="C5" s="270"/>
      <c r="D5" s="264" t="s">
        <v>132</v>
      </c>
      <c r="E5" s="264"/>
    </row>
    <row r="6" spans="1:5" ht="28.35" customHeight="1" x14ac:dyDescent="0.25">
      <c r="A6" s="95" t="s">
        <v>133</v>
      </c>
      <c r="B6" s="95">
        <f>SUM('Budget prévisionnel'!B7:B9)</f>
        <v>0</v>
      </c>
      <c r="C6" s="270"/>
      <c r="D6" s="95" t="s">
        <v>134</v>
      </c>
      <c r="E6" s="96">
        <v>0</v>
      </c>
    </row>
    <row r="7" spans="1:5" ht="28.35" customHeight="1" x14ac:dyDescent="0.25">
      <c r="A7" s="97" t="s">
        <v>135</v>
      </c>
      <c r="B7" s="98">
        <v>0</v>
      </c>
      <c r="C7" s="270"/>
      <c r="D7" s="99"/>
      <c r="E7" s="99"/>
    </row>
    <row r="8" spans="1:5" ht="28.35" customHeight="1" x14ac:dyDescent="0.25">
      <c r="A8" s="97" t="s">
        <v>136</v>
      </c>
      <c r="B8" s="98">
        <v>0</v>
      </c>
      <c r="C8" s="270"/>
      <c r="D8" s="95" t="s">
        <v>137</v>
      </c>
      <c r="E8" s="95">
        <f>E9+E13+E17+E21++E23</f>
        <v>0</v>
      </c>
    </row>
    <row r="9" spans="1:5" ht="28.35" customHeight="1" x14ac:dyDescent="0.25">
      <c r="A9" s="97" t="s">
        <v>138</v>
      </c>
      <c r="B9" s="98">
        <v>0</v>
      </c>
      <c r="C9" s="270"/>
      <c r="D9" s="100" t="s">
        <v>139</v>
      </c>
      <c r="E9" s="100">
        <f>'Budget prévisionnel'!E10+'Budget prévisionnel'!E11</f>
        <v>0</v>
      </c>
    </row>
    <row r="10" spans="1:5" ht="28.35" customHeight="1" x14ac:dyDescent="0.25">
      <c r="A10" s="95" t="s">
        <v>140</v>
      </c>
      <c r="B10" s="95">
        <f>'Budget prévisionnel'!B11+'Budget prévisionnel'!B12+'Budget prévisionnel'!B13+'Budget prévisionnel'!B14</f>
        <v>0</v>
      </c>
      <c r="C10" s="270"/>
      <c r="D10" s="98"/>
      <c r="E10" s="98"/>
    </row>
    <row r="11" spans="1:5" ht="28.35" customHeight="1" x14ac:dyDescent="0.25">
      <c r="A11" s="97" t="s">
        <v>141</v>
      </c>
      <c r="B11" s="98">
        <v>0</v>
      </c>
      <c r="C11" s="270"/>
      <c r="D11" s="98"/>
      <c r="E11" s="98"/>
    </row>
    <row r="12" spans="1:5" ht="28.35" customHeight="1" x14ac:dyDescent="0.25">
      <c r="A12" s="97" t="s">
        <v>142</v>
      </c>
      <c r="B12" s="98">
        <v>0</v>
      </c>
      <c r="C12" s="270"/>
      <c r="D12" s="97"/>
      <c r="E12" s="101"/>
    </row>
    <row r="13" spans="1:5" ht="28.35" customHeight="1" x14ac:dyDescent="0.25">
      <c r="A13" s="97" t="s">
        <v>143</v>
      </c>
      <c r="B13" s="98">
        <v>0</v>
      </c>
      <c r="C13" s="270"/>
      <c r="D13" s="100" t="s">
        <v>144</v>
      </c>
      <c r="E13" s="100">
        <f>'Budget prévisionnel'!E14+'Budget prévisionnel'!E15</f>
        <v>0</v>
      </c>
    </row>
    <row r="14" spans="1:5" ht="28.35" customHeight="1" x14ac:dyDescent="0.25">
      <c r="A14" s="97" t="s">
        <v>145</v>
      </c>
      <c r="B14" s="98">
        <v>0</v>
      </c>
      <c r="C14" s="270"/>
      <c r="D14" s="97" t="s">
        <v>146</v>
      </c>
      <c r="E14" s="98">
        <v>0</v>
      </c>
    </row>
    <row r="15" spans="1:5" ht="28.35" customHeight="1" x14ac:dyDescent="0.25">
      <c r="A15" s="95" t="s">
        <v>147</v>
      </c>
      <c r="B15" s="95">
        <f>'Budget prévisionnel'!B16+'Budget prévisionnel'!B17+'Budget prévisionnel'!B18+'Budget prévisionnel'!B19</f>
        <v>0</v>
      </c>
      <c r="C15" s="270"/>
      <c r="D15" s="101" t="s">
        <v>148</v>
      </c>
      <c r="E15" s="98">
        <v>0</v>
      </c>
    </row>
    <row r="16" spans="1:5" ht="28.35" customHeight="1" x14ac:dyDescent="0.25">
      <c r="A16" s="97" t="s">
        <v>149</v>
      </c>
      <c r="B16" s="98">
        <v>0</v>
      </c>
      <c r="C16" s="270"/>
      <c r="D16" s="97"/>
      <c r="E16" s="97"/>
    </row>
    <row r="17" spans="1:5" ht="28.35" customHeight="1" x14ac:dyDescent="0.25">
      <c r="A17" s="97" t="s">
        <v>150</v>
      </c>
      <c r="B17" s="98">
        <v>0</v>
      </c>
      <c r="C17" s="270"/>
      <c r="D17" s="100" t="s">
        <v>151</v>
      </c>
      <c r="E17" s="102">
        <f>'Budget prévisionnel'!E18+'Budget prévisionnel'!E19</f>
        <v>0</v>
      </c>
    </row>
    <row r="18" spans="1:5" ht="28.35" customHeight="1" x14ac:dyDescent="0.25">
      <c r="A18" s="97" t="s">
        <v>152</v>
      </c>
      <c r="B18" s="98">
        <v>0</v>
      </c>
      <c r="C18" s="270"/>
      <c r="D18" s="97" t="s">
        <v>153</v>
      </c>
      <c r="E18" s="98">
        <v>0</v>
      </c>
    </row>
    <row r="19" spans="1:5" ht="28.35" customHeight="1" x14ac:dyDescent="0.25">
      <c r="A19" s="97" t="s">
        <v>145</v>
      </c>
      <c r="B19" s="98">
        <v>0</v>
      </c>
      <c r="C19" s="270"/>
      <c r="D19" s="101" t="s">
        <v>154</v>
      </c>
      <c r="E19" s="98">
        <v>0</v>
      </c>
    </row>
    <row r="20" spans="1:5" ht="28.35" customHeight="1" x14ac:dyDescent="0.25">
      <c r="A20" s="95" t="s">
        <v>155</v>
      </c>
      <c r="B20" s="95">
        <f>'Budget prévisionnel'!B21+'Budget prévisionnel'!B22</f>
        <v>0</v>
      </c>
      <c r="C20" s="270"/>
      <c r="D20" s="97"/>
      <c r="E20" s="97"/>
    </row>
    <row r="21" spans="1:5" ht="28.35" customHeight="1" x14ac:dyDescent="0.25">
      <c r="A21" s="97" t="s">
        <v>156</v>
      </c>
      <c r="B21" s="98">
        <v>0</v>
      </c>
      <c r="C21" s="270"/>
      <c r="D21" s="100" t="s">
        <v>157</v>
      </c>
      <c r="E21" s="103">
        <v>0</v>
      </c>
    </row>
    <row r="22" spans="1:5" ht="28.35" customHeight="1" x14ac:dyDescent="0.25">
      <c r="A22" s="97" t="s">
        <v>145</v>
      </c>
      <c r="B22" s="98">
        <v>0</v>
      </c>
      <c r="C22" s="270"/>
      <c r="D22" s="271" t="s">
        <v>158</v>
      </c>
      <c r="E22" s="272"/>
    </row>
    <row r="23" spans="1:5" ht="28.35" customHeight="1" x14ac:dyDescent="0.25">
      <c r="A23" s="95" t="s">
        <v>159</v>
      </c>
      <c r="B23" s="95">
        <f>'Budget prévisionnel'!B24+'Budget prévisionnel'!B25+'Budget prévisionnel'!B26</f>
        <v>0</v>
      </c>
      <c r="C23" s="270"/>
      <c r="D23" s="100" t="s">
        <v>160</v>
      </c>
      <c r="E23" s="103">
        <v>0</v>
      </c>
    </row>
    <row r="24" spans="1:5" ht="28.35" customHeight="1" x14ac:dyDescent="0.25">
      <c r="A24" s="97" t="s">
        <v>161</v>
      </c>
      <c r="B24" s="98">
        <v>0</v>
      </c>
      <c r="C24" s="270"/>
      <c r="D24" s="271" t="s">
        <v>158</v>
      </c>
      <c r="E24" s="272"/>
    </row>
    <row r="25" spans="1:5" ht="28.35" customHeight="1" x14ac:dyDescent="0.25">
      <c r="A25" s="97" t="s">
        <v>162</v>
      </c>
      <c r="B25" s="98">
        <v>0</v>
      </c>
      <c r="C25" s="270"/>
      <c r="D25" s="104"/>
      <c r="E25" s="99"/>
    </row>
    <row r="26" spans="1:5" ht="28.35" customHeight="1" x14ac:dyDescent="0.25">
      <c r="A26" s="97" t="s">
        <v>163</v>
      </c>
      <c r="B26" s="98">
        <v>0</v>
      </c>
      <c r="C26" s="270"/>
      <c r="D26" s="104"/>
      <c r="E26" s="99"/>
    </row>
    <row r="27" spans="1:5" ht="28.35" customHeight="1" x14ac:dyDescent="0.25">
      <c r="A27" s="105" t="s">
        <v>164</v>
      </c>
      <c r="B27" s="96">
        <v>0</v>
      </c>
      <c r="C27" s="270"/>
      <c r="D27" s="95" t="s">
        <v>165</v>
      </c>
      <c r="E27" s="96">
        <v>0</v>
      </c>
    </row>
    <row r="28" spans="1:5" ht="28.35" customHeight="1" x14ac:dyDescent="0.25">
      <c r="A28" s="95" t="s">
        <v>166</v>
      </c>
      <c r="B28" s="96">
        <v>0</v>
      </c>
      <c r="C28" s="270"/>
      <c r="D28" s="97" t="s">
        <v>167</v>
      </c>
      <c r="E28" s="98">
        <v>0</v>
      </c>
    </row>
    <row r="29" spans="1:5" ht="28.35" customHeight="1" x14ac:dyDescent="0.25">
      <c r="A29" s="95" t="s">
        <v>168</v>
      </c>
      <c r="B29" s="96">
        <v>0</v>
      </c>
      <c r="C29" s="270"/>
      <c r="D29" s="95" t="s">
        <v>169</v>
      </c>
      <c r="E29" s="96">
        <v>0</v>
      </c>
    </row>
    <row r="30" spans="1:5" ht="28.35" customHeight="1" x14ac:dyDescent="0.25">
      <c r="A30" s="95" t="s">
        <v>170</v>
      </c>
      <c r="B30" s="96">
        <v>0</v>
      </c>
      <c r="C30" s="270"/>
      <c r="D30" s="95" t="s">
        <v>171</v>
      </c>
      <c r="E30" s="96">
        <v>0</v>
      </c>
    </row>
    <row r="31" spans="1:5" ht="28.35" customHeight="1" x14ac:dyDescent="0.25">
      <c r="A31" s="106" t="s">
        <v>172</v>
      </c>
      <c r="B31" s="106">
        <f>'Budget prévisionnel'!B30+'Budget prévisionnel'!B29+'Budget prévisionnel'!B28+'Budget prévisionnel'!B27+'Budget prévisionnel'!B23+'Budget prévisionnel'!B20+'Budget prévisionnel'!B15+'Budget prévisionnel'!B10+'Budget prévisionnel'!B6</f>
        <v>0</v>
      </c>
      <c r="C31" s="270"/>
      <c r="D31" s="106" t="s">
        <v>173</v>
      </c>
      <c r="E31" s="106">
        <f>E30+E29+E8+E6+E27</f>
        <v>0</v>
      </c>
    </row>
    <row r="32" spans="1:5" ht="28.35" customHeight="1" x14ac:dyDescent="0.25">
      <c r="A32" s="273" t="s">
        <v>188</v>
      </c>
      <c r="B32" s="273"/>
      <c r="C32" s="273"/>
      <c r="D32" s="273"/>
      <c r="E32" s="273"/>
    </row>
  </sheetData>
  <sheetProtection sheet="1" objects="1" scenarios="1" selectLockedCells="1"/>
  <mergeCells count="8">
    <mergeCell ref="A32:E32"/>
    <mergeCell ref="B1:E1"/>
    <mergeCell ref="A2:E2"/>
    <mergeCell ref="C4:C31"/>
    <mergeCell ref="A5:B5"/>
    <mergeCell ref="D5:E5"/>
    <mergeCell ref="D22:E22"/>
    <mergeCell ref="D24:E24"/>
  </mergeCell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BD90-E25B-4553-B036-77148FA18DC0}">
  <sheetPr>
    <tabColor rgb="FF99CCFF"/>
    <pageSetUpPr fitToPage="1"/>
  </sheetPr>
  <dimension ref="A1:AMK1048576"/>
  <sheetViews>
    <sheetView zoomScale="110" zoomScaleNormal="110" workbookViewId="0">
      <selection activeCell="C3" sqref="C3:J3"/>
    </sheetView>
  </sheetViews>
  <sheetFormatPr baseColWidth="10" defaultColWidth="9.109375" defaultRowHeight="13.2" x14ac:dyDescent="0.25"/>
  <cols>
    <col min="1" max="1" width="10.6640625" style="24" customWidth="1"/>
    <col min="2" max="2" width="11.6640625" style="24" customWidth="1"/>
    <col min="3" max="5" width="10.6640625" style="24" customWidth="1"/>
    <col min="6" max="6" width="11.5546875" style="24" customWidth="1"/>
    <col min="7" max="10" width="10.6640625" style="24" customWidth="1"/>
    <col min="11" max="1025" width="9.109375" style="24"/>
  </cols>
  <sheetData>
    <row r="1" spans="1:10" ht="50.4" customHeight="1" x14ac:dyDescent="0.25">
      <c r="A1" s="257" t="s">
        <v>189</v>
      </c>
      <c r="B1" s="257"/>
      <c r="C1" s="275" t="s">
        <v>300</v>
      </c>
      <c r="D1" s="275"/>
      <c r="E1" s="275"/>
      <c r="F1" s="275"/>
      <c r="G1" s="275"/>
      <c r="H1" s="275"/>
      <c r="I1" s="275"/>
      <c r="J1" s="275"/>
    </row>
    <row r="2" spans="1:10" ht="19.649999999999999" customHeight="1" x14ac:dyDescent="0.25">
      <c r="A2" s="259">
        <f>'Informations générales'!B8</f>
        <v>0</v>
      </c>
      <c r="B2" s="259"/>
      <c r="C2" s="259"/>
      <c r="D2" s="259"/>
      <c r="E2" s="259"/>
      <c r="F2" s="259"/>
      <c r="G2" s="259"/>
      <c r="H2" s="259"/>
      <c r="I2" s="259"/>
      <c r="J2" s="259"/>
    </row>
    <row r="3" spans="1:10" ht="22.35" customHeight="1" x14ac:dyDescent="0.25">
      <c r="A3" s="276" t="s">
        <v>190</v>
      </c>
      <c r="B3" s="276"/>
      <c r="C3" s="277"/>
      <c r="D3" s="277"/>
      <c r="E3" s="277"/>
      <c r="F3" s="277"/>
      <c r="G3" s="277"/>
      <c r="H3" s="277"/>
      <c r="I3" s="277"/>
      <c r="J3" s="277"/>
    </row>
    <row r="4" spans="1:10" ht="8.6999999999999993" customHeight="1" x14ac:dyDescent="0.25"/>
    <row r="5" spans="1:10" ht="21.75" customHeight="1" x14ac:dyDescent="0.25">
      <c r="A5" s="246" t="s">
        <v>191</v>
      </c>
      <c r="B5" s="246"/>
      <c r="C5" s="246"/>
      <c r="D5" s="246"/>
      <c r="E5" s="136"/>
    </row>
    <row r="6" spans="1:10" ht="28.35" customHeight="1" x14ac:dyDescent="0.25">
      <c r="A6" s="246" t="s">
        <v>192</v>
      </c>
      <c r="B6" s="246"/>
      <c r="C6" s="246"/>
      <c r="D6" s="246"/>
      <c r="E6" s="246"/>
    </row>
    <row r="7" spans="1:10" ht="21" customHeight="1" x14ac:dyDescent="0.25">
      <c r="A7" s="87" t="s">
        <v>193</v>
      </c>
      <c r="B7" s="278"/>
      <c r="C7" s="278"/>
      <c r="D7" s="87"/>
      <c r="E7" s="115" t="s">
        <v>194</v>
      </c>
      <c r="F7" s="278"/>
      <c r="G7" s="278"/>
      <c r="H7" s="278"/>
      <c r="I7" s="278"/>
      <c r="J7" s="278"/>
    </row>
    <row r="8" spans="1:10" ht="21" customHeight="1" x14ac:dyDescent="0.25">
      <c r="A8" s="87" t="s">
        <v>195</v>
      </c>
      <c r="B8" s="278"/>
      <c r="C8" s="278"/>
      <c r="D8" s="87"/>
      <c r="E8" s="115" t="s">
        <v>196</v>
      </c>
      <c r="F8" s="278"/>
      <c r="G8" s="278"/>
      <c r="H8" s="278"/>
      <c r="I8" s="278"/>
      <c r="J8" s="278"/>
    </row>
    <row r="9" spans="1:10" ht="21" customHeight="1" x14ac:dyDescent="0.25">
      <c r="A9" s="279"/>
      <c r="B9" s="279"/>
      <c r="C9" s="279"/>
      <c r="D9" s="280" t="s">
        <v>197</v>
      </c>
      <c r="E9" s="280"/>
      <c r="F9" s="278"/>
      <c r="G9" s="278"/>
      <c r="H9" s="278"/>
      <c r="I9" s="278"/>
      <c r="J9" s="278"/>
    </row>
    <row r="10" spans="1:10" ht="37.950000000000003" customHeight="1" x14ac:dyDescent="0.25">
      <c r="A10" s="281" t="s">
        <v>198</v>
      </c>
      <c r="B10" s="281"/>
      <c r="C10" s="281"/>
      <c r="D10" s="281"/>
      <c r="E10" s="281"/>
      <c r="F10" s="281"/>
      <c r="G10" s="281"/>
      <c r="H10" s="281"/>
      <c r="I10" s="281"/>
      <c r="J10" s="281"/>
    </row>
    <row r="11" spans="1:10" ht="73.349999999999994" customHeight="1" x14ac:dyDescent="0.25">
      <c r="A11" s="278"/>
      <c r="B11" s="278"/>
      <c r="C11" s="278"/>
      <c r="D11" s="278"/>
      <c r="E11" s="278"/>
      <c r="F11" s="278"/>
      <c r="G11" s="278"/>
      <c r="H11" s="278"/>
      <c r="I11" s="278"/>
      <c r="J11" s="278"/>
    </row>
    <row r="12" spans="1:10" ht="26.85" customHeight="1" x14ac:dyDescent="0.25">
      <c r="A12" s="246" t="s">
        <v>199</v>
      </c>
      <c r="B12" s="246"/>
      <c r="C12" s="246"/>
      <c r="D12" s="246"/>
      <c r="E12" s="246"/>
      <c r="F12" s="246"/>
    </row>
    <row r="13" spans="1:10" ht="21.6" customHeight="1" x14ac:dyDescent="0.25">
      <c r="A13" s="114" t="s">
        <v>200</v>
      </c>
      <c r="B13" s="116"/>
      <c r="D13" s="117" t="s">
        <v>201</v>
      </c>
      <c r="E13" s="278"/>
      <c r="F13" s="278"/>
      <c r="G13" s="118"/>
      <c r="H13" s="278"/>
      <c r="I13" s="278"/>
    </row>
    <row r="14" spans="1:10" s="26" customFormat="1" ht="9.4499999999999993" customHeight="1" x14ac:dyDescent="0.25">
      <c r="A14" s="119"/>
      <c r="D14" s="120"/>
      <c r="E14" s="119"/>
      <c r="G14" s="121"/>
      <c r="H14" s="119"/>
    </row>
    <row r="15" spans="1:10" ht="21.6" customHeight="1" x14ac:dyDescent="0.25">
      <c r="A15" s="246" t="s">
        <v>202</v>
      </c>
      <c r="B15" s="246"/>
      <c r="C15" s="246"/>
      <c r="D15" s="278"/>
      <c r="E15" s="278"/>
      <c r="F15" s="278"/>
      <c r="G15" s="278"/>
      <c r="H15" s="278"/>
      <c r="I15" s="278"/>
      <c r="J15" s="278"/>
    </row>
    <row r="16" spans="1:10" ht="21.6" customHeight="1" x14ac:dyDescent="0.25">
      <c r="A16" s="285" t="s">
        <v>203</v>
      </c>
      <c r="B16" s="285"/>
      <c r="C16" s="285"/>
      <c r="D16" s="285"/>
      <c r="E16" s="285"/>
      <c r="F16" s="285"/>
      <c r="G16" s="285"/>
      <c r="H16" s="285"/>
      <c r="I16" s="285"/>
      <c r="J16" s="285"/>
    </row>
    <row r="17" spans="1:10" ht="21.6" customHeight="1" x14ac:dyDescent="0.25">
      <c r="A17" s="286"/>
      <c r="B17" s="286"/>
      <c r="C17" s="286"/>
      <c r="D17" s="286"/>
      <c r="E17" s="286"/>
      <c r="F17" s="286"/>
      <c r="G17" s="286"/>
      <c r="H17" s="286"/>
      <c r="I17" s="286"/>
      <c r="J17" s="286"/>
    </row>
    <row r="18" spans="1:10" ht="22.35" customHeight="1" x14ac:dyDescent="0.25">
      <c r="A18" s="287" t="s">
        <v>204</v>
      </c>
      <c r="B18" s="287"/>
      <c r="C18" s="287"/>
      <c r="D18" s="287"/>
      <c r="E18" s="287"/>
      <c r="F18" s="287"/>
      <c r="G18" s="287"/>
      <c r="H18" s="287"/>
      <c r="I18" s="287"/>
      <c r="J18" s="287"/>
    </row>
    <row r="19" spans="1:10" ht="30.6" customHeight="1" x14ac:dyDescent="0.25">
      <c r="A19" s="288"/>
      <c r="B19" s="288"/>
      <c r="C19" s="288"/>
      <c r="D19" s="288"/>
      <c r="E19" s="288"/>
      <c r="F19" s="288"/>
      <c r="G19" s="288"/>
      <c r="H19" s="288"/>
      <c r="I19" s="288"/>
      <c r="J19" s="288"/>
    </row>
    <row r="20" spans="1:10" ht="26.85" customHeight="1" x14ac:dyDescent="0.25">
      <c r="A20" s="123" t="s">
        <v>205</v>
      </c>
    </row>
    <row r="21" spans="1:10" ht="37.200000000000003" customHeight="1" x14ac:dyDescent="0.25">
      <c r="A21" s="288"/>
      <c r="B21" s="288"/>
      <c r="C21" s="288"/>
      <c r="D21" s="288"/>
      <c r="E21" s="288"/>
      <c r="F21" s="288"/>
      <c r="G21" s="288"/>
      <c r="H21" s="288"/>
      <c r="I21" s="288"/>
      <c r="J21" s="288"/>
    </row>
    <row r="22" spans="1:10" ht="26.85" customHeight="1" x14ac:dyDescent="0.25">
      <c r="A22" s="123" t="s">
        <v>206</v>
      </c>
    </row>
    <row r="23" spans="1:10" ht="32.25" customHeight="1" x14ac:dyDescent="0.25">
      <c r="A23" s="288"/>
      <c r="B23" s="288"/>
      <c r="C23" s="288"/>
      <c r="D23" s="288"/>
      <c r="E23" s="288"/>
      <c r="F23" s="288"/>
      <c r="G23" s="288"/>
      <c r="H23" s="288"/>
      <c r="I23" s="288"/>
      <c r="J23" s="288"/>
    </row>
    <row r="24" spans="1:10" s="24" customFormat="1" ht="7.95" customHeight="1" x14ac:dyDescent="0.25"/>
    <row r="25" spans="1:10" ht="25.2" customHeight="1" x14ac:dyDescent="0.25">
      <c r="A25" s="246" t="s">
        <v>207</v>
      </c>
      <c r="B25" s="246"/>
      <c r="C25" s="246"/>
      <c r="D25" s="246"/>
      <c r="E25" s="116"/>
    </row>
    <row r="26" spans="1:10" ht="26.85" customHeight="1" x14ac:dyDescent="0.25">
      <c r="A26" s="124" t="s">
        <v>208</v>
      </c>
    </row>
    <row r="27" spans="1:10" ht="17.7" customHeight="1" x14ac:dyDescent="0.25">
      <c r="A27" s="137"/>
      <c r="B27" s="282" t="s">
        <v>209</v>
      </c>
      <c r="C27" s="283"/>
      <c r="D27" s="284"/>
      <c r="E27" s="278"/>
      <c r="F27" s="278"/>
      <c r="G27" s="278"/>
      <c r="H27" s="278"/>
      <c r="I27" s="278"/>
      <c r="J27" s="278"/>
    </row>
    <row r="28" spans="1:10" ht="17.7" customHeight="1" x14ac:dyDescent="0.25">
      <c r="A28" s="137"/>
      <c r="B28" s="242" t="s">
        <v>210</v>
      </c>
      <c r="C28" s="242"/>
      <c r="D28" s="242"/>
      <c r="E28" s="278"/>
      <c r="F28" s="278"/>
      <c r="G28" s="278"/>
      <c r="H28" s="278"/>
      <c r="I28" s="278"/>
      <c r="J28" s="278"/>
    </row>
    <row r="29" spans="1:10" ht="17.7" customHeight="1" x14ac:dyDescent="0.25">
      <c r="A29" s="137"/>
      <c r="B29" s="282" t="s">
        <v>211</v>
      </c>
      <c r="C29" s="283"/>
      <c r="D29" s="284"/>
      <c r="E29" s="278"/>
      <c r="F29" s="278"/>
      <c r="G29" s="278"/>
      <c r="H29" s="278"/>
      <c r="I29" s="278"/>
      <c r="J29" s="278"/>
    </row>
    <row r="30" spans="1:10" ht="17.7" customHeight="1" x14ac:dyDescent="0.25">
      <c r="A30" s="137"/>
      <c r="B30" s="242" t="s">
        <v>212</v>
      </c>
      <c r="C30" s="242"/>
      <c r="D30" s="242"/>
      <c r="E30" s="278"/>
      <c r="F30" s="278"/>
      <c r="G30" s="278"/>
      <c r="H30" s="278"/>
      <c r="I30" s="278"/>
      <c r="J30" s="278"/>
    </row>
    <row r="31" spans="1:10" ht="17.7" customHeight="1" x14ac:dyDescent="0.25">
      <c r="A31" s="246" t="s">
        <v>213</v>
      </c>
      <c r="B31" s="246"/>
      <c r="C31" s="244"/>
      <c r="D31" s="244"/>
      <c r="E31" s="244"/>
      <c r="F31" s="244"/>
      <c r="G31" s="244"/>
      <c r="H31" s="244"/>
      <c r="I31" s="244"/>
      <c r="J31" s="244"/>
    </row>
    <row r="32" spans="1:10" ht="14.1" customHeight="1" x14ac:dyDescent="0.25">
      <c r="A32" s="87"/>
      <c r="C32" s="119"/>
    </row>
    <row r="33" spans="1:10" ht="31.35" customHeight="1" x14ac:dyDescent="0.25">
      <c r="A33" s="246" t="s">
        <v>214</v>
      </c>
      <c r="B33" s="246"/>
      <c r="C33" s="246"/>
      <c r="D33" s="246"/>
      <c r="E33" s="137"/>
      <c r="F33" s="125" t="s">
        <v>215</v>
      </c>
      <c r="G33" s="244"/>
      <c r="H33" s="244"/>
      <c r="I33" s="244"/>
      <c r="J33" s="244"/>
    </row>
    <row r="34" spans="1:10" ht="9.4499999999999993" customHeight="1" x14ac:dyDescent="0.25">
      <c r="A34" s="87"/>
      <c r="B34" s="126"/>
      <c r="E34" s="127"/>
      <c r="F34" s="26"/>
      <c r="G34" s="119"/>
    </row>
    <row r="35" spans="1:10" ht="26.85" customHeight="1" x14ac:dyDescent="0.25">
      <c r="A35" s="289" t="s">
        <v>216</v>
      </c>
      <c r="B35" s="289"/>
      <c r="C35" s="289"/>
      <c r="D35" s="289"/>
      <c r="E35" s="289"/>
      <c r="F35" s="289"/>
      <c r="G35" s="289"/>
      <c r="H35" s="289"/>
      <c r="I35" s="289"/>
      <c r="J35" s="289"/>
    </row>
    <row r="36" spans="1:10" ht="26.85" customHeight="1" x14ac:dyDescent="0.25">
      <c r="A36" s="137"/>
      <c r="B36" s="122" t="s">
        <v>217</v>
      </c>
      <c r="C36" s="278"/>
      <c r="D36" s="278"/>
      <c r="E36" s="278"/>
      <c r="F36" s="278"/>
      <c r="G36" s="278"/>
      <c r="H36" s="278"/>
      <c r="I36" s="278"/>
      <c r="J36" s="278"/>
    </row>
    <row r="1048576" ht="12.75" customHeight="1" x14ac:dyDescent="0.25"/>
  </sheetData>
  <sheetProtection sheet="1" objects="1" scenarios="1" selectLockedCells="1"/>
  <mergeCells count="42">
    <mergeCell ref="A35:J35"/>
    <mergeCell ref="C36:J36"/>
    <mergeCell ref="B30:D30"/>
    <mergeCell ref="E30:J30"/>
    <mergeCell ref="A31:B31"/>
    <mergeCell ref="C31:J31"/>
    <mergeCell ref="A33:D33"/>
    <mergeCell ref="G33:J33"/>
    <mergeCell ref="B29:D29"/>
    <mergeCell ref="E29:J29"/>
    <mergeCell ref="A16:J16"/>
    <mergeCell ref="A17:J17"/>
    <mergeCell ref="A18:J18"/>
    <mergeCell ref="A19:J19"/>
    <mergeCell ref="A21:J21"/>
    <mergeCell ref="A23:J23"/>
    <mergeCell ref="A25:D25"/>
    <mergeCell ref="B27:D27"/>
    <mergeCell ref="E27:J27"/>
    <mergeCell ref="B28:D28"/>
    <mergeCell ref="E28:J28"/>
    <mergeCell ref="A15:C15"/>
    <mergeCell ref="D15:J15"/>
    <mergeCell ref="A6:E6"/>
    <mergeCell ref="B7:C7"/>
    <mergeCell ref="F7:J7"/>
    <mergeCell ref="B8:C8"/>
    <mergeCell ref="F8:J8"/>
    <mergeCell ref="A9:C9"/>
    <mergeCell ref="D9:E9"/>
    <mergeCell ref="F9:J9"/>
    <mergeCell ref="A10:J10"/>
    <mergeCell ref="A11:J11"/>
    <mergeCell ref="A12:F12"/>
    <mergeCell ref="E13:F13"/>
    <mergeCell ref="H13:I13"/>
    <mergeCell ref="A5:D5"/>
    <mergeCell ref="A1:B1"/>
    <mergeCell ref="C1:J1"/>
    <mergeCell ref="A2:J2"/>
    <mergeCell ref="A3:B3"/>
    <mergeCell ref="C3:J3"/>
  </mergeCells>
  <dataValidations count="3">
    <dataValidation type="list" operator="equal" allowBlank="1" showErrorMessage="1" sqref="A27:A30 E33:E34 H35 A36" xr:uid="{63F77912-3A21-4590-B919-3B7384470744}">
      <formula1>"OUI,NON"</formula1>
      <formula2>0</formula2>
    </dataValidation>
    <dataValidation type="list" operator="equal" allowBlank="1" showErrorMessage="1" sqref="H13:H14" xr:uid="{2D2BF387-7CF5-41C5-8602-CE1521A4803F}">
      <formula1>"Adhérents uniquement,Ouvert à tous"</formula1>
      <formula2>0</formula2>
    </dataValidation>
    <dataValidation type="list" operator="equal" allowBlank="1" showErrorMessage="1" sqref="E13:E14" xr:uid="{0C4B164B-1057-4D80-9B08-1B92D86C85AD}">
      <formula1>"Familial,Adultes uniquement,Enfants uniquement,"</formula1>
      <formula2>0</formula2>
    </dataValidation>
  </dataValidations>
  <printOptions horizontalCentered="1" verticalCentered="1"/>
  <pageMargins left="0.39374999999999999" right="0.39374999999999999"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e2227c-5ea3-461d-9b18-afd41a1e5d18" xsi:nil="true"/>
    <lcf76f155ced4ddcb4097134ff3c332f xmlns="ec9f4d4d-2fcb-4ee4-85c7-24e2b1ee8c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1463E8C611DD4286BF641F6D472697" ma:contentTypeVersion="13" ma:contentTypeDescription="Crée un document." ma:contentTypeScope="" ma:versionID="ff29a0640088678e9983adf742e1d512">
  <xsd:schema xmlns:xsd="http://www.w3.org/2001/XMLSchema" xmlns:xs="http://www.w3.org/2001/XMLSchema" xmlns:p="http://schemas.microsoft.com/office/2006/metadata/properties" xmlns:ns2="e2e2227c-5ea3-461d-9b18-afd41a1e5d18" xmlns:ns3="ec9f4d4d-2fcb-4ee4-85c7-24e2b1ee8cd6" targetNamespace="http://schemas.microsoft.com/office/2006/metadata/properties" ma:root="true" ma:fieldsID="e77f01571d06d1cacf6f412817b6d465" ns2:_="" ns3:_="">
    <xsd:import namespace="e2e2227c-5ea3-461d-9b18-afd41a1e5d18"/>
    <xsd:import namespace="ec9f4d4d-2fcb-4ee4-85c7-24e2b1ee8cd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2227c-5ea3-461d-9b18-afd41a1e5d1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54eeb438-e477-40aa-a42a-da8b511b82f3}" ma:internalName="TaxCatchAll" ma:showField="CatchAllData" ma:web="e2e2227c-5ea3-461d-9b18-afd41a1e5d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9f4d4d-2fcb-4ee4-85c7-24e2b1ee8c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2cad0150-7518-47a0-9365-f8a631239d2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64FE9-F4AC-46DF-ABAF-BC7A311D79FF}">
  <ds:schemaRefs>
    <ds:schemaRef ds:uri="http://schemas.microsoft.com/sharepoint/v3/contenttype/forms"/>
  </ds:schemaRefs>
</ds:datastoreItem>
</file>

<file path=customXml/itemProps2.xml><?xml version="1.0" encoding="utf-8"?>
<ds:datastoreItem xmlns:ds="http://schemas.openxmlformats.org/officeDocument/2006/customXml" ds:itemID="{1A929B37-0526-419C-99B6-9DA9DCA47F99}">
  <ds:schemaRefs>
    <ds:schemaRef ds:uri="http://schemas.microsoft.com/office/2006/metadata/properties"/>
    <ds:schemaRef ds:uri="http://schemas.microsoft.com/office/infopath/2007/PartnerControls"/>
    <ds:schemaRef ds:uri="e2e2227c-5ea3-461d-9b18-afd41a1e5d18"/>
    <ds:schemaRef ds:uri="ec9f4d4d-2fcb-4ee4-85c7-24e2b1ee8cd6"/>
  </ds:schemaRefs>
</ds:datastoreItem>
</file>

<file path=customXml/itemProps3.xml><?xml version="1.0" encoding="utf-8"?>
<ds:datastoreItem xmlns:ds="http://schemas.openxmlformats.org/officeDocument/2006/customXml" ds:itemID="{7DC4678E-BDC2-4323-BB60-077731DA4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e2227c-5ea3-461d-9b18-afd41a1e5d18"/>
    <ds:schemaRef ds:uri="ec9f4d4d-2fcb-4ee4-85c7-24e2b1ee8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14</vt:i4>
      </vt:variant>
    </vt:vector>
  </HeadingPairs>
  <TitlesOfParts>
    <vt:vector size="35" baseType="lpstr">
      <vt:lpstr>MODE D'EMPLOI</vt:lpstr>
      <vt:lpstr>QUELLES FICHES REMPLIR </vt:lpstr>
      <vt:lpstr>Attestation et liste des pièces</vt:lpstr>
      <vt:lpstr>Informations générales</vt:lpstr>
      <vt:lpstr>Données associatives</vt:lpstr>
      <vt:lpstr>Contributions</vt:lpstr>
      <vt:lpstr>Budget réalisé</vt:lpstr>
      <vt:lpstr>Budget prévisionnel</vt:lpstr>
      <vt:lpstr>Projet 1</vt:lpstr>
      <vt:lpstr>BP Projet 1</vt:lpstr>
      <vt:lpstr>BR Projet 1</vt:lpstr>
      <vt:lpstr>Bilan Projet 1</vt:lpstr>
      <vt:lpstr>Projet 2</vt:lpstr>
      <vt:lpstr>BP Projet 2</vt:lpstr>
      <vt:lpstr>BR Projet 2</vt:lpstr>
      <vt:lpstr>Bilan projet 2</vt:lpstr>
      <vt:lpstr>Projet 3</vt:lpstr>
      <vt:lpstr>BP Projet 3</vt:lpstr>
      <vt:lpstr>Bilan projet 3</vt:lpstr>
      <vt:lpstr>BR Projet 3</vt:lpstr>
      <vt:lpstr>RECAP</vt:lpstr>
      <vt:lpstr>'Attestation et liste des pièces'!Zone_d_impression</vt:lpstr>
      <vt:lpstr>'BP Projet 1'!Zone_d_impression</vt:lpstr>
      <vt:lpstr>'BP Projet 2'!Zone_d_impression</vt:lpstr>
      <vt:lpstr>'BP Projet 3'!Zone_d_impression</vt:lpstr>
      <vt:lpstr>'BR Projet 1'!Zone_d_impression</vt:lpstr>
      <vt:lpstr>'BR Projet 2'!Zone_d_impression</vt:lpstr>
      <vt:lpstr>'BR Projet 3'!Zone_d_impression</vt:lpstr>
      <vt:lpstr>'Budget prévisionnel'!Zone_d_impression</vt:lpstr>
      <vt:lpstr>'Budget réalisé'!Zone_d_impression</vt:lpstr>
      <vt:lpstr>Contributions!Zone_d_impression</vt:lpstr>
      <vt:lpstr>'Données associatives'!Zone_d_impression</vt:lpstr>
      <vt:lpstr>'Informations générales'!Zone_d_impression</vt:lpstr>
      <vt:lpstr>'MODE D''EMPLOI'!Zone_d_impression</vt:lpstr>
      <vt:lpstr>'QUELLES FICHES REMPLIR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Camille FAYE</dc:creator>
  <cp:keywords/>
  <dc:description/>
  <cp:lastModifiedBy>Mathilde VILLAIN</cp:lastModifiedBy>
  <cp:revision>61</cp:revision>
  <dcterms:created xsi:type="dcterms:W3CDTF">2017-06-19T15:56:42Z</dcterms:created>
  <dcterms:modified xsi:type="dcterms:W3CDTF">2025-09-05T15:05:08Z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0x010100A41463E8C611DD4286BF641F6D472697</vt:lpwstr>
  </property>
  <property fmtid="{D5CDD505-2E9C-101B-9397-08002B2CF9AE}" pid="3" name="Order">
    <vt:r8>101800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